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68" yWindow="60" windowWidth="19320" windowHeight="12756" activeTab="0"/>
  </bookViews>
  <sheets>
    <sheet name="Sheet1" sheetId="1" r:id="rId1"/>
    <sheet name="Sheet3" sheetId="2" state="hidden" r:id="rId2"/>
  </sheets>
  <definedNames>
    <definedName name="OLE_LINK1" localSheetId="0">'Sheet1'!#REF!</definedName>
  </definedNames>
  <calcPr fullCalcOnLoad="1"/>
</workbook>
</file>

<file path=xl/sharedStrings.xml><?xml version="1.0" encoding="utf-8"?>
<sst xmlns="http://schemas.openxmlformats.org/spreadsheetml/2006/main" count="445" uniqueCount="227">
  <si>
    <t>Ап. А1</t>
  </si>
  <si>
    <t>Ап. А2</t>
  </si>
  <si>
    <t>Ап. А3</t>
  </si>
  <si>
    <t>Ап. А4</t>
  </si>
  <si>
    <t>Ап. А5</t>
  </si>
  <si>
    <t>Ап. А6</t>
  </si>
  <si>
    <t>Ап. А7</t>
  </si>
  <si>
    <t>Ап. А8</t>
  </si>
  <si>
    <t>Ап. А9</t>
  </si>
  <si>
    <t>Ап. А10</t>
  </si>
  <si>
    <t>Ап. А11</t>
  </si>
  <si>
    <t>Ап. А12</t>
  </si>
  <si>
    <t>Ап. А13</t>
  </si>
  <si>
    <t>Ап. А14</t>
  </si>
  <si>
    <t>Тераса</t>
  </si>
  <si>
    <t>Ап. Б1</t>
  </si>
  <si>
    <t>Ап. Б2</t>
  </si>
  <si>
    <t>Ап. Б3</t>
  </si>
  <si>
    <t>Ап. Б5</t>
  </si>
  <si>
    <t>Ап. Б6</t>
  </si>
  <si>
    <t>Ап. Б7</t>
  </si>
  <si>
    <t>Ап. Б8</t>
  </si>
  <si>
    <t>Ап. Б9</t>
  </si>
  <si>
    <t>Ап. Б10</t>
  </si>
  <si>
    <t>Ап. Б11</t>
  </si>
  <si>
    <t>Ап. Б12</t>
  </si>
  <si>
    <t>Ап. Б13</t>
  </si>
  <si>
    <t>Ап. Б14</t>
  </si>
  <si>
    <t>Ап. В1</t>
  </si>
  <si>
    <t>Ап. В3</t>
  </si>
  <si>
    <t>Ап. В4</t>
  </si>
  <si>
    <t>Ап. В5</t>
  </si>
  <si>
    <t>Ап. В6</t>
  </si>
  <si>
    <t>Ап. В7</t>
  </si>
  <si>
    <t>Ап. В8</t>
  </si>
  <si>
    <t>Ап. В9</t>
  </si>
  <si>
    <t>Ап. В10</t>
  </si>
  <si>
    <t>Ап. В11</t>
  </si>
  <si>
    <t>Ап. Г1</t>
  </si>
  <si>
    <t>Ап. Г2</t>
  </si>
  <si>
    <t>Ап. Г3</t>
  </si>
  <si>
    <t>Ап. Г4</t>
  </si>
  <si>
    <t>Ап. Г5</t>
  </si>
  <si>
    <t>Ап. Г6</t>
  </si>
  <si>
    <t>Ап. Г7</t>
  </si>
  <si>
    <t>Ап. Г8</t>
  </si>
  <si>
    <t>Ап. Г9</t>
  </si>
  <si>
    <t>Ап. Д1</t>
  </si>
  <si>
    <t>Ап. Д6</t>
  </si>
  <si>
    <t>Ап. Д7</t>
  </si>
  <si>
    <t>Ап. Д8</t>
  </si>
  <si>
    <t>Aп. Е1</t>
  </si>
  <si>
    <t>Ап. Е2</t>
  </si>
  <si>
    <t>Aп. Е3</t>
  </si>
  <si>
    <t>Aп. Е4</t>
  </si>
  <si>
    <t>Aп. Е5</t>
  </si>
  <si>
    <t>Aп. Е6</t>
  </si>
  <si>
    <t>Aп. Е7</t>
  </si>
  <si>
    <t>Aп. Е8</t>
  </si>
  <si>
    <t>Aп. Е9</t>
  </si>
  <si>
    <t>Aп. Ж1</t>
  </si>
  <si>
    <t>Aп. Ж2</t>
  </si>
  <si>
    <t>Aп. Ж2А</t>
  </si>
  <si>
    <t>Aп. Ж3</t>
  </si>
  <si>
    <t>Aп. Ж4</t>
  </si>
  <si>
    <t>Aп. Ж5</t>
  </si>
  <si>
    <t>Aп. Ж6</t>
  </si>
  <si>
    <t>Aп. Ж7</t>
  </si>
  <si>
    <t>Aп. Ж8</t>
  </si>
  <si>
    <t>Aп. Ж9</t>
  </si>
  <si>
    <t>Aп. Ж10</t>
  </si>
  <si>
    <t>Aп. Ж11</t>
  </si>
  <si>
    <t>Aп. Ж12</t>
  </si>
  <si>
    <t>Aп. Ж13</t>
  </si>
  <si>
    <t>Ап. И1</t>
  </si>
  <si>
    <t>Ап. И2</t>
  </si>
  <si>
    <t>Ап. И3</t>
  </si>
  <si>
    <t>Ап. И4</t>
  </si>
  <si>
    <t>Ап. И5</t>
  </si>
  <si>
    <t>Ап. И6</t>
  </si>
  <si>
    <t>Ап. И7</t>
  </si>
  <si>
    <t>Ап. И8</t>
  </si>
  <si>
    <t>Ап. И9</t>
  </si>
  <si>
    <t>Ап. И10</t>
  </si>
  <si>
    <t>Ап. И11</t>
  </si>
  <si>
    <t>Ап. И12</t>
  </si>
  <si>
    <t>Ап. И13</t>
  </si>
  <si>
    <t>Ап. Б4</t>
  </si>
  <si>
    <t>Море/Озеро</t>
  </si>
  <si>
    <t>Море</t>
  </si>
  <si>
    <t>Ап. "З" 1</t>
  </si>
  <si>
    <t>Ап. "З" 2</t>
  </si>
  <si>
    <t>Ап. "З" 3</t>
  </si>
  <si>
    <t>Ап. "З" 4</t>
  </si>
  <si>
    <t>Ап. "З" 5</t>
  </si>
  <si>
    <t>Ап. "З" 6</t>
  </si>
  <si>
    <t>Ап. "З" 7</t>
  </si>
  <si>
    <t>Ап. "З" 8</t>
  </si>
  <si>
    <t>Ап. "З" 9</t>
  </si>
  <si>
    <t>Ап. "З" 10</t>
  </si>
  <si>
    <t>Ап. "З" 11</t>
  </si>
  <si>
    <t>Ап. "З" 12</t>
  </si>
  <si>
    <t>Ап. "З" 13</t>
  </si>
  <si>
    <t>Ап. "З" 14</t>
  </si>
  <si>
    <t>2-спальный</t>
  </si>
  <si>
    <t>1-спальный</t>
  </si>
  <si>
    <t>Ап. Д2</t>
  </si>
  <si>
    <t>Ап. Д3</t>
  </si>
  <si>
    <t>Ап. Д4</t>
  </si>
  <si>
    <t>Ап. Д5</t>
  </si>
  <si>
    <t>3-спальный</t>
  </si>
  <si>
    <t>Этаж</t>
  </si>
  <si>
    <t>Вид</t>
  </si>
  <si>
    <t>площадь</t>
  </si>
  <si>
    <t>Общие</t>
  </si>
  <si>
    <t>части</t>
  </si>
  <si>
    <t>Общая</t>
  </si>
  <si>
    <t>Цена</t>
  </si>
  <si>
    <t>Стоимость</t>
  </si>
  <si>
    <t>Описание</t>
  </si>
  <si>
    <t>Жилая</t>
  </si>
  <si>
    <t>Объект</t>
  </si>
  <si>
    <t>€</t>
  </si>
  <si>
    <t>Корпус А</t>
  </si>
  <si>
    <t>Корпус Б</t>
  </si>
  <si>
    <t>Корпус Е</t>
  </si>
  <si>
    <t>Корпус Д</t>
  </si>
  <si>
    <t>Корпус Г</t>
  </si>
  <si>
    <t>Корпус В</t>
  </si>
  <si>
    <t>Ап. В2</t>
  </si>
  <si>
    <t>Корпус Ж</t>
  </si>
  <si>
    <t>Корпус З</t>
  </si>
  <si>
    <t>Корпус И</t>
  </si>
  <si>
    <t>Склад</t>
  </si>
  <si>
    <t>А</t>
  </si>
  <si>
    <t>Р1</t>
  </si>
  <si>
    <t>Р2</t>
  </si>
  <si>
    <t>Р3</t>
  </si>
  <si>
    <t>Р4</t>
  </si>
  <si>
    <t>Р5</t>
  </si>
  <si>
    <t>Р6</t>
  </si>
  <si>
    <t>Р9</t>
  </si>
  <si>
    <t>Р10</t>
  </si>
  <si>
    <t>Р11</t>
  </si>
  <si>
    <t>Б</t>
  </si>
  <si>
    <t>Р12</t>
  </si>
  <si>
    <t>Р13</t>
  </si>
  <si>
    <t>Р14</t>
  </si>
  <si>
    <t>Р15</t>
  </si>
  <si>
    <t>Р18</t>
  </si>
  <si>
    <t>Р19</t>
  </si>
  <si>
    <t>Р20</t>
  </si>
  <si>
    <t>В</t>
  </si>
  <si>
    <t>Р21</t>
  </si>
  <si>
    <t>Р22</t>
  </si>
  <si>
    <t>Р25</t>
  </si>
  <si>
    <t>Р26</t>
  </si>
  <si>
    <t>Г</t>
  </si>
  <si>
    <t>Р31</t>
  </si>
  <si>
    <t>Д</t>
  </si>
  <si>
    <t>Р34</t>
  </si>
  <si>
    <t>Р35</t>
  </si>
  <si>
    <t>Е</t>
  </si>
  <si>
    <t>Р42</t>
  </si>
  <si>
    <t>Ж</t>
  </si>
  <si>
    <t>Р49</t>
  </si>
  <si>
    <t>Р50</t>
  </si>
  <si>
    <t>Р51</t>
  </si>
  <si>
    <t>Р52</t>
  </si>
  <si>
    <t>Р53</t>
  </si>
  <si>
    <t>Р54</t>
  </si>
  <si>
    <t>З</t>
  </si>
  <si>
    <t>Р57</t>
  </si>
  <si>
    <t>Р58</t>
  </si>
  <si>
    <t>Р59</t>
  </si>
  <si>
    <t>Р60</t>
  </si>
  <si>
    <t>Р61</t>
  </si>
  <si>
    <t>Р62</t>
  </si>
  <si>
    <t>И</t>
  </si>
  <si>
    <t>Р65</t>
  </si>
  <si>
    <t>Р66</t>
  </si>
  <si>
    <t>Р67</t>
  </si>
  <si>
    <t>Р68</t>
  </si>
  <si>
    <t>Р69</t>
  </si>
  <si>
    <t>Р70</t>
  </si>
  <si>
    <t>Р71</t>
  </si>
  <si>
    <t>Р72</t>
  </si>
  <si>
    <t>Р73</t>
  </si>
  <si>
    <r>
      <rPr>
        <b/>
        <sz val="12"/>
        <color indexed="8"/>
        <rFont val="Times New Roman"/>
        <family val="1"/>
      </rPr>
      <t>€/кв. м.</t>
    </r>
  </si>
  <si>
    <t>Gardenia Palace</t>
  </si>
  <si>
    <t>Подземный паркинг</t>
  </si>
  <si>
    <t>Итого</t>
  </si>
  <si>
    <t>Ап. Г10*</t>
  </si>
  <si>
    <t>Ап. Г11*</t>
  </si>
  <si>
    <t>Aп. Е10*</t>
  </si>
  <si>
    <t>Aп. Е11*</t>
  </si>
  <si>
    <t>Р7**</t>
  </si>
  <si>
    <t>Р8**</t>
  </si>
  <si>
    <t>Р16**</t>
  </si>
  <si>
    <t>Р17**</t>
  </si>
  <si>
    <t>Р23**</t>
  </si>
  <si>
    <t>Р24**</t>
  </si>
  <si>
    <t>Р27**</t>
  </si>
  <si>
    <t>Р28**</t>
  </si>
  <si>
    <t>Р29**</t>
  </si>
  <si>
    <t>Р30**</t>
  </si>
  <si>
    <t>Р32**</t>
  </si>
  <si>
    <t>Р33**</t>
  </si>
  <si>
    <t>Р36**</t>
  </si>
  <si>
    <t>Р37**</t>
  </si>
  <si>
    <t>Р38**</t>
  </si>
  <si>
    <t>Р39**</t>
  </si>
  <si>
    <t>Р40**</t>
  </si>
  <si>
    <t>Р41**</t>
  </si>
  <si>
    <t>Р43**</t>
  </si>
  <si>
    <t>Р44**</t>
  </si>
  <si>
    <t>Р45**</t>
  </si>
  <si>
    <t>Р46**</t>
  </si>
  <si>
    <t>Р47**</t>
  </si>
  <si>
    <t>Р48**</t>
  </si>
  <si>
    <t>Р55**</t>
  </si>
  <si>
    <t>Р56**</t>
  </si>
  <si>
    <t>Р63**</t>
  </si>
  <si>
    <t>Р64**</t>
  </si>
  <si>
    <t>** Данное парковочное место продается вместе с соседним.</t>
  </si>
  <si>
    <t>* Данный апартамент является складом. Его можно купить только вместе с другим апартаментом.</t>
  </si>
  <si>
    <t>Супер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</si>
</sst>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0"/>
    <numFmt numFmtId="193" formatCode="0.0000"/>
    <numFmt numFmtId="194" formatCode="0.0"/>
    <numFmt numFmtId="195" formatCode="#,##0\ _л_в"/>
    <numFmt numFmtId="196" formatCode="[$€-2]\ #,##0"/>
    <numFmt numFmtId="197" formatCode="#,##0\ [$€-1]"/>
    <numFmt numFmtId="198" formatCode="#,##0.0\ [$€-1]"/>
    <numFmt numFmtId="199" formatCode="#,##0.0"/>
    <numFmt numFmtId="200" formatCode="#,##0\ &quot;лв&quot;"/>
    <numFmt numFmtId="201" formatCode="[$-402]dd\ mmmm\ yyyy\ &quot;г.&quot;"/>
    <numFmt numFmtId="202" formatCode="#,##0.00\ _л_в"/>
    <numFmt numFmtId="203" formatCode="#,##0.0\ _л_в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u val="single"/>
      <sz val="16"/>
      <color indexed="8"/>
      <name val="Times New Roman"/>
      <family val="1"/>
    </font>
    <font>
      <b/>
      <u val="single"/>
      <sz val="16"/>
      <color indexed="8"/>
      <name val="Times New Roman"/>
      <family val="1"/>
    </font>
    <font>
      <sz val="12"/>
      <color indexed="9"/>
      <name val="Times New Roman"/>
      <family val="1"/>
    </font>
    <font>
      <b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u val="single"/>
      <sz val="16"/>
      <color theme="1"/>
      <name val="Times New Roman"/>
      <family val="1"/>
    </font>
    <font>
      <b/>
      <u val="single"/>
      <sz val="16"/>
      <color theme="1"/>
      <name val="Times New Roman"/>
      <family val="1"/>
    </font>
    <font>
      <sz val="12"/>
      <color theme="0"/>
      <name val="Times New Roman"/>
      <family val="1"/>
    </font>
    <font>
      <b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75">
    <xf numFmtId="0" fontId="0" fillId="0" borderId="0" xfId="0" applyFont="1" applyAlignment="1">
      <alignment/>
    </xf>
    <xf numFmtId="0" fontId="2" fillId="0" borderId="0" xfId="0" applyNumberFormat="1" applyFont="1" applyFill="1" applyBorder="1" applyAlignment="1">
      <alignment horizontal="center"/>
    </xf>
    <xf numFmtId="0" fontId="42" fillId="0" borderId="0" xfId="0" applyFont="1" applyFill="1" applyBorder="1" applyAlignment="1">
      <alignment horizontal="left" vertical="top" wrapText="1"/>
    </xf>
    <xf numFmtId="0" fontId="43" fillId="0" borderId="0" xfId="0" applyNumberFormat="1" applyFont="1" applyFill="1" applyBorder="1" applyAlignment="1">
      <alignment horizontal="left"/>
    </xf>
    <xf numFmtId="2" fontId="43" fillId="0" borderId="0" xfId="0" applyNumberFormat="1" applyFont="1" applyFill="1" applyBorder="1" applyAlignment="1">
      <alignment horizontal="left"/>
    </xf>
    <xf numFmtId="195" fontId="43" fillId="0" borderId="0" xfId="0" applyNumberFormat="1" applyFont="1" applyFill="1" applyBorder="1" applyAlignment="1">
      <alignment horizontal="left"/>
    </xf>
    <xf numFmtId="0" fontId="42" fillId="0" borderId="10" xfId="0" applyNumberFormat="1" applyFont="1" applyFill="1" applyBorder="1" applyAlignment="1">
      <alignment horizontal="center"/>
    </xf>
    <xf numFmtId="0" fontId="42" fillId="0" borderId="11" xfId="0" applyNumberFormat="1" applyFont="1" applyFill="1" applyBorder="1" applyAlignment="1">
      <alignment horizontal="center"/>
    </xf>
    <xf numFmtId="2" fontId="42" fillId="0" borderId="11" xfId="0" applyNumberFormat="1" applyFont="1" applyFill="1" applyBorder="1" applyAlignment="1">
      <alignment horizontal="center"/>
    </xf>
    <xf numFmtId="195" fontId="42" fillId="0" borderId="12" xfId="0" applyNumberFormat="1" applyFont="1" applyFill="1" applyBorder="1" applyAlignment="1">
      <alignment horizontal="center"/>
    </xf>
    <xf numFmtId="0" fontId="42" fillId="0" borderId="0" xfId="0" applyNumberFormat="1" applyFont="1" applyFill="1" applyBorder="1" applyAlignment="1">
      <alignment horizontal="center"/>
    </xf>
    <xf numFmtId="0" fontId="42" fillId="0" borderId="13" xfId="0" applyNumberFormat="1" applyFont="1" applyFill="1" applyBorder="1" applyAlignment="1">
      <alignment horizontal="center"/>
    </xf>
    <xf numFmtId="0" fontId="42" fillId="0" borderId="14" xfId="0" applyNumberFormat="1" applyFont="1" applyFill="1" applyBorder="1" applyAlignment="1">
      <alignment horizontal="center"/>
    </xf>
    <xf numFmtId="2" fontId="42" fillId="0" borderId="14" xfId="0" applyNumberFormat="1" applyFont="1" applyFill="1" applyBorder="1" applyAlignment="1">
      <alignment horizontal="center"/>
    </xf>
    <xf numFmtId="195" fontId="42" fillId="0" borderId="15" xfId="0" applyNumberFormat="1" applyFont="1" applyFill="1" applyBorder="1" applyAlignment="1">
      <alignment horizontal="center"/>
    </xf>
    <xf numFmtId="0" fontId="42" fillId="0" borderId="16" xfId="0" applyNumberFormat="1" applyFont="1" applyFill="1" applyBorder="1" applyAlignment="1">
      <alignment horizontal="center"/>
    </xf>
    <xf numFmtId="0" fontId="42" fillId="0" borderId="17" xfId="0" applyNumberFormat="1" applyFont="1" applyFill="1" applyBorder="1" applyAlignment="1">
      <alignment horizontal="center"/>
    </xf>
    <xf numFmtId="2" fontId="42" fillId="0" borderId="17" xfId="0" applyNumberFormat="1" applyFont="1" applyFill="1" applyBorder="1" applyAlignment="1">
      <alignment horizontal="center"/>
    </xf>
    <xf numFmtId="195" fontId="42" fillId="0" borderId="18" xfId="0" applyNumberFormat="1" applyFont="1" applyFill="1" applyBorder="1" applyAlignment="1">
      <alignment horizontal="center"/>
    </xf>
    <xf numFmtId="0" fontId="4" fillId="0" borderId="19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Border="1" applyAlignment="1">
      <alignment horizontal="left"/>
    </xf>
    <xf numFmtId="195" fontId="4" fillId="0" borderId="20" xfId="0" applyNumberFormat="1" applyFont="1" applyFill="1" applyBorder="1" applyAlignment="1">
      <alignment horizontal="left"/>
    </xf>
    <xf numFmtId="0" fontId="42" fillId="0" borderId="19" xfId="0" applyNumberFormat="1" applyFont="1" applyFill="1" applyBorder="1" applyAlignment="1">
      <alignment horizontal="center"/>
    </xf>
    <xf numFmtId="2" fontId="42" fillId="0" borderId="0" xfId="0" applyNumberFormat="1" applyFont="1" applyFill="1" applyBorder="1" applyAlignment="1">
      <alignment horizontal="center"/>
    </xf>
    <xf numFmtId="195" fontId="42" fillId="0" borderId="20" xfId="0" applyNumberFormat="1" applyFont="1" applyFill="1" applyBorder="1" applyAlignment="1">
      <alignment horizontal="center"/>
    </xf>
    <xf numFmtId="9" fontId="42" fillId="0" borderId="0" xfId="0" applyNumberFormat="1" applyFont="1" applyFill="1" applyBorder="1" applyAlignment="1">
      <alignment horizontal="center"/>
    </xf>
    <xf numFmtId="197" fontId="43" fillId="0" borderId="21" xfId="0" applyNumberFormat="1" applyFont="1" applyFill="1" applyBorder="1" applyAlignment="1">
      <alignment horizontal="left"/>
    </xf>
    <xf numFmtId="0" fontId="43" fillId="0" borderId="22" xfId="0" applyNumberFormat="1" applyFont="1" applyFill="1" applyBorder="1" applyAlignment="1">
      <alignment horizontal="left"/>
    </xf>
    <xf numFmtId="0" fontId="43" fillId="0" borderId="23" xfId="0" applyFont="1" applyFill="1" applyBorder="1" applyAlignment="1">
      <alignment horizontal="left" vertical="top" wrapText="1"/>
    </xf>
    <xf numFmtId="2" fontId="43" fillId="0" borderId="23" xfId="0" applyNumberFormat="1" applyFont="1" applyFill="1" applyBorder="1" applyAlignment="1">
      <alignment horizontal="left" vertical="top" wrapText="1"/>
    </xf>
    <xf numFmtId="2" fontId="43" fillId="0" borderId="23" xfId="0" applyNumberFormat="1" applyFont="1" applyFill="1" applyBorder="1" applyAlignment="1">
      <alignment horizontal="left"/>
    </xf>
    <xf numFmtId="0" fontId="43" fillId="0" borderId="23" xfId="0" applyNumberFormat="1" applyFont="1" applyFill="1" applyBorder="1" applyAlignment="1">
      <alignment horizontal="left"/>
    </xf>
    <xf numFmtId="0" fontId="4" fillId="0" borderId="22" xfId="0" applyNumberFormat="1" applyFont="1" applyFill="1" applyBorder="1" applyAlignment="1">
      <alignment horizontal="left"/>
    </xf>
    <xf numFmtId="0" fontId="4" fillId="0" borderId="23" xfId="0" applyFont="1" applyFill="1" applyBorder="1" applyAlignment="1">
      <alignment horizontal="left" vertical="top" wrapText="1"/>
    </xf>
    <xf numFmtId="0" fontId="4" fillId="0" borderId="23" xfId="0" applyNumberFormat="1" applyFont="1" applyFill="1" applyBorder="1" applyAlignment="1">
      <alignment horizontal="left"/>
    </xf>
    <xf numFmtId="0" fontId="43" fillId="0" borderId="24" xfId="0" applyNumberFormat="1" applyFont="1" applyFill="1" applyBorder="1" applyAlignment="1">
      <alignment horizontal="left"/>
    </xf>
    <xf numFmtId="0" fontId="43" fillId="0" borderId="25" xfId="0" applyFont="1" applyFill="1" applyBorder="1" applyAlignment="1">
      <alignment horizontal="left" vertical="top" wrapText="1"/>
    </xf>
    <xf numFmtId="0" fontId="43" fillId="0" borderId="25" xfId="0" applyNumberFormat="1" applyFont="1" applyFill="1" applyBorder="1" applyAlignment="1">
      <alignment horizontal="left"/>
    </xf>
    <xf numFmtId="197" fontId="43" fillId="0" borderId="26" xfId="0" applyNumberFormat="1" applyFont="1" applyFill="1" applyBorder="1" applyAlignment="1">
      <alignment horizontal="left"/>
    </xf>
    <xf numFmtId="0" fontId="43" fillId="0" borderId="19" xfId="0" applyNumberFormat="1" applyFont="1" applyFill="1" applyBorder="1" applyAlignment="1">
      <alignment horizontal="left"/>
    </xf>
    <xf numFmtId="0" fontId="43" fillId="0" borderId="0" xfId="0" applyFont="1" applyFill="1" applyBorder="1" applyAlignment="1">
      <alignment horizontal="left" vertical="top" wrapText="1"/>
    </xf>
    <xf numFmtId="2" fontId="43" fillId="0" borderId="0" xfId="0" applyNumberFormat="1" applyFont="1" applyFill="1" applyBorder="1" applyAlignment="1">
      <alignment horizontal="left" vertical="top" wrapText="1"/>
    </xf>
    <xf numFmtId="0" fontId="43" fillId="0" borderId="0" xfId="0" applyNumberFormat="1" applyFont="1" applyFill="1" applyBorder="1" applyAlignment="1">
      <alignment horizontal="left" vertical="top" wrapText="1"/>
    </xf>
    <xf numFmtId="195" fontId="43" fillId="0" borderId="20" xfId="0" applyNumberFormat="1" applyFont="1" applyFill="1" applyBorder="1" applyAlignment="1">
      <alignment horizontal="left"/>
    </xf>
    <xf numFmtId="197" fontId="42" fillId="0" borderId="0" xfId="0" applyNumberFormat="1" applyFont="1" applyFill="1" applyBorder="1" applyAlignment="1">
      <alignment horizontal="center"/>
    </xf>
    <xf numFmtId="3" fontId="43" fillId="0" borderId="0" xfId="0" applyNumberFormat="1" applyFont="1" applyFill="1" applyBorder="1" applyAlignment="1">
      <alignment horizontal="left"/>
    </xf>
    <xf numFmtId="0" fontId="44" fillId="0" borderId="0" xfId="0" applyNumberFormat="1" applyFont="1" applyFill="1" applyBorder="1" applyAlignment="1">
      <alignment horizontal="left"/>
    </xf>
    <xf numFmtId="0" fontId="42" fillId="0" borderId="27" xfId="0" applyFont="1" applyBorder="1" applyAlignment="1">
      <alignment/>
    </xf>
    <xf numFmtId="0" fontId="43" fillId="0" borderId="28" xfId="0" applyFont="1" applyBorder="1" applyAlignment="1">
      <alignment/>
    </xf>
    <xf numFmtId="0" fontId="43" fillId="0" borderId="29" xfId="0" applyFont="1" applyBorder="1" applyAlignment="1">
      <alignment/>
    </xf>
    <xf numFmtId="0" fontId="43" fillId="0" borderId="19" xfId="0" applyFont="1" applyBorder="1" applyAlignment="1">
      <alignment/>
    </xf>
    <xf numFmtId="197" fontId="43" fillId="0" borderId="0" xfId="0" applyNumberFormat="1" applyFont="1" applyAlignment="1">
      <alignment/>
    </xf>
    <xf numFmtId="2" fontId="43" fillId="0" borderId="30" xfId="0" applyNumberFormat="1" applyFont="1" applyBorder="1" applyAlignment="1">
      <alignment horizontal="left"/>
    </xf>
    <xf numFmtId="2" fontId="43" fillId="0" borderId="23" xfId="0" applyNumberFormat="1" applyFont="1" applyBorder="1" applyAlignment="1">
      <alignment horizontal="left"/>
    </xf>
    <xf numFmtId="2" fontId="43" fillId="0" borderId="25" xfId="0" applyNumberFormat="1" applyFont="1" applyBorder="1" applyAlignment="1">
      <alignment horizontal="left"/>
    </xf>
    <xf numFmtId="0" fontId="43" fillId="0" borderId="30" xfId="0" applyFont="1" applyBorder="1" applyAlignment="1">
      <alignment horizontal="left"/>
    </xf>
    <xf numFmtId="197" fontId="43" fillId="0" borderId="31" xfId="0" applyNumberFormat="1" applyFont="1" applyBorder="1" applyAlignment="1">
      <alignment horizontal="left"/>
    </xf>
    <xf numFmtId="0" fontId="43" fillId="0" borderId="23" xfId="0" applyFont="1" applyBorder="1" applyAlignment="1">
      <alignment horizontal="left"/>
    </xf>
    <xf numFmtId="197" fontId="43" fillId="0" borderId="21" xfId="0" applyNumberFormat="1" applyFont="1" applyBorder="1" applyAlignment="1">
      <alignment horizontal="left"/>
    </xf>
    <xf numFmtId="197" fontId="43" fillId="0" borderId="32" xfId="0" applyNumberFormat="1" applyFont="1" applyBorder="1" applyAlignment="1">
      <alignment horizontal="left"/>
    </xf>
    <xf numFmtId="0" fontId="43" fillId="0" borderId="25" xfId="0" applyFont="1" applyBorder="1" applyAlignment="1">
      <alignment horizontal="left"/>
    </xf>
    <xf numFmtId="197" fontId="43" fillId="0" borderId="33" xfId="0" applyNumberFormat="1" applyFont="1" applyBorder="1" applyAlignment="1">
      <alignment horizontal="left"/>
    </xf>
    <xf numFmtId="0" fontId="43" fillId="0" borderId="34" xfId="0" applyFont="1" applyBorder="1" applyAlignment="1">
      <alignment horizontal="left"/>
    </xf>
    <xf numFmtId="2" fontId="43" fillId="0" borderId="34" xfId="0" applyNumberFormat="1" applyFont="1" applyBorder="1" applyAlignment="1">
      <alignment horizontal="left"/>
    </xf>
    <xf numFmtId="197" fontId="43" fillId="0" borderId="20" xfId="0" applyNumberFormat="1" applyFont="1" applyBorder="1" applyAlignment="1">
      <alignment horizontal="left"/>
    </xf>
    <xf numFmtId="197" fontId="43" fillId="0" borderId="35" xfId="0" applyNumberFormat="1" applyFont="1" applyBorder="1" applyAlignment="1">
      <alignment horizontal="left"/>
    </xf>
    <xf numFmtId="0" fontId="42" fillId="0" borderId="36" xfId="0" applyFont="1" applyBorder="1" applyAlignment="1">
      <alignment/>
    </xf>
    <xf numFmtId="0" fontId="43" fillId="0" borderId="22" xfId="0" applyFont="1" applyBorder="1" applyAlignment="1">
      <alignment/>
    </xf>
    <xf numFmtId="0" fontId="43" fillId="0" borderId="37" xfId="0" applyFont="1" applyBorder="1" applyAlignment="1">
      <alignment/>
    </xf>
    <xf numFmtId="0" fontId="43" fillId="0" borderId="38" xfId="0" applyFont="1" applyBorder="1" applyAlignment="1">
      <alignment horizontal="left"/>
    </xf>
    <xf numFmtId="2" fontId="43" fillId="0" borderId="38" xfId="0" applyNumberFormat="1" applyFont="1" applyBorder="1" applyAlignment="1">
      <alignment horizontal="left"/>
    </xf>
    <xf numFmtId="0" fontId="42" fillId="0" borderId="39" xfId="0" applyFont="1" applyBorder="1" applyAlignment="1">
      <alignment/>
    </xf>
    <xf numFmtId="0" fontId="43" fillId="0" borderId="40" xfId="0" applyFont="1" applyBorder="1" applyAlignment="1">
      <alignment horizontal="left"/>
    </xf>
    <xf numFmtId="2" fontId="43" fillId="0" borderId="40" xfId="0" applyNumberFormat="1" applyFont="1" applyBorder="1" applyAlignment="1">
      <alignment horizontal="left"/>
    </xf>
    <xf numFmtId="197" fontId="43" fillId="0" borderId="41" xfId="0" applyNumberFormat="1" applyFont="1" applyBorder="1" applyAlignment="1">
      <alignment horizontal="left"/>
    </xf>
    <xf numFmtId="0" fontId="43" fillId="0" borderId="42" xfId="0" applyFont="1" applyBorder="1" applyAlignment="1">
      <alignment/>
    </xf>
    <xf numFmtId="0" fontId="43" fillId="0" borderId="43" xfId="0" applyFont="1" applyBorder="1" applyAlignment="1">
      <alignment horizontal="left"/>
    </xf>
    <xf numFmtId="2" fontId="43" fillId="0" borderId="43" xfId="0" applyNumberFormat="1" applyFont="1" applyBorder="1" applyAlignment="1">
      <alignment horizontal="left"/>
    </xf>
    <xf numFmtId="197" fontId="43" fillId="0" borderId="44" xfId="0" applyNumberFormat="1" applyFont="1" applyBorder="1" applyAlignment="1">
      <alignment horizontal="left"/>
    </xf>
    <xf numFmtId="0" fontId="43" fillId="0" borderId="45" xfId="0" applyFont="1" applyBorder="1" applyAlignment="1">
      <alignment/>
    </xf>
    <xf numFmtId="197" fontId="43" fillId="0" borderId="46" xfId="0" applyNumberFormat="1" applyFont="1" applyBorder="1" applyAlignment="1">
      <alignment horizontal="left"/>
    </xf>
    <xf numFmtId="0" fontId="45" fillId="0" borderId="0" xfId="0" applyNumberFormat="1" applyFont="1" applyFill="1" applyBorder="1" applyAlignment="1">
      <alignment horizontal="center"/>
    </xf>
    <xf numFmtId="195" fontId="42" fillId="0" borderId="0" xfId="0" applyNumberFormat="1" applyFont="1" applyFill="1" applyBorder="1" applyAlignment="1">
      <alignment horizontal="center"/>
    </xf>
    <xf numFmtId="195" fontId="46" fillId="0" borderId="0" xfId="0" applyNumberFormat="1" applyFont="1" applyFill="1" applyBorder="1" applyAlignment="1">
      <alignment horizontal="center"/>
    </xf>
    <xf numFmtId="197" fontId="46" fillId="0" borderId="0" xfId="0" applyNumberFormat="1" applyFont="1" applyFill="1" applyBorder="1" applyAlignment="1">
      <alignment horizontal="center"/>
    </xf>
    <xf numFmtId="195" fontId="43" fillId="0" borderId="0" xfId="0" applyNumberFormat="1" applyFont="1" applyFill="1" applyBorder="1" applyAlignment="1">
      <alignment horizontal="center"/>
    </xf>
    <xf numFmtId="195" fontId="4" fillId="0" borderId="0" xfId="0" applyNumberFormat="1" applyFont="1" applyFill="1" applyBorder="1" applyAlignment="1">
      <alignment horizontal="center"/>
    </xf>
    <xf numFmtId="197" fontId="43" fillId="0" borderId="0" xfId="0" applyNumberFormat="1" applyFont="1" applyFill="1" applyBorder="1" applyAlignment="1">
      <alignment horizontal="center"/>
    </xf>
    <xf numFmtId="4" fontId="43" fillId="0" borderId="23" xfId="0" applyNumberFormat="1" applyFont="1" applyFill="1" applyBorder="1" applyAlignment="1">
      <alignment horizontal="left"/>
    </xf>
    <xf numFmtId="4" fontId="43" fillId="0" borderId="23" xfId="0" applyNumberFormat="1" applyFont="1" applyFill="1" applyBorder="1" applyAlignment="1">
      <alignment horizontal="left" vertical="top" wrapText="1"/>
    </xf>
    <xf numFmtId="4" fontId="4" fillId="0" borderId="23" xfId="0" applyNumberFormat="1" applyFont="1" applyFill="1" applyBorder="1" applyAlignment="1">
      <alignment horizontal="left" vertical="top" wrapText="1"/>
    </xf>
    <xf numFmtId="4" fontId="4" fillId="0" borderId="23" xfId="0" applyNumberFormat="1" applyFont="1" applyFill="1" applyBorder="1" applyAlignment="1">
      <alignment horizontal="left"/>
    </xf>
    <xf numFmtId="4" fontId="43" fillId="0" borderId="25" xfId="0" applyNumberFormat="1" applyFont="1" applyFill="1" applyBorder="1" applyAlignment="1">
      <alignment horizontal="left" vertical="top" wrapText="1"/>
    </xf>
    <xf numFmtId="4" fontId="43" fillId="0" borderId="25" xfId="0" applyNumberFormat="1" applyFont="1" applyFill="1" applyBorder="1" applyAlignment="1">
      <alignment horizontal="left"/>
    </xf>
    <xf numFmtId="0" fontId="4" fillId="33" borderId="22" xfId="0" applyNumberFormat="1" applyFont="1" applyFill="1" applyBorder="1" applyAlignment="1">
      <alignment horizontal="left"/>
    </xf>
    <xf numFmtId="0" fontId="4" fillId="33" borderId="23" xfId="0" applyFont="1" applyFill="1" applyBorder="1" applyAlignment="1">
      <alignment horizontal="left" vertical="top" wrapText="1"/>
    </xf>
    <xf numFmtId="4" fontId="4" fillId="33" borderId="23" xfId="0" applyNumberFormat="1" applyFont="1" applyFill="1" applyBorder="1" applyAlignment="1">
      <alignment horizontal="left" vertical="top" wrapText="1"/>
    </xf>
    <xf numFmtId="4" fontId="4" fillId="33" borderId="23" xfId="0" applyNumberFormat="1" applyFont="1" applyFill="1" applyBorder="1" applyAlignment="1">
      <alignment horizontal="left"/>
    </xf>
    <xf numFmtId="0" fontId="4" fillId="33" borderId="23" xfId="0" applyNumberFormat="1" applyFont="1" applyFill="1" applyBorder="1" applyAlignment="1">
      <alignment horizontal="left"/>
    </xf>
    <xf numFmtId="195" fontId="46" fillId="33" borderId="21" xfId="0" applyNumberFormat="1" applyFont="1" applyFill="1" applyBorder="1" applyAlignment="1">
      <alignment horizontal="center"/>
    </xf>
    <xf numFmtId="2" fontId="4" fillId="33" borderId="23" xfId="0" applyNumberFormat="1" applyFont="1" applyFill="1" applyBorder="1" applyAlignment="1">
      <alignment horizontal="left" vertical="top" wrapText="1"/>
    </xf>
    <xf numFmtId="2" fontId="4" fillId="33" borderId="23" xfId="0" applyNumberFormat="1" applyFont="1" applyFill="1" applyBorder="1" applyAlignment="1">
      <alignment horizontal="left"/>
    </xf>
    <xf numFmtId="0" fontId="4" fillId="33" borderId="24" xfId="0" applyNumberFormat="1" applyFont="1" applyFill="1" applyBorder="1" applyAlignment="1">
      <alignment horizontal="left"/>
    </xf>
    <xf numFmtId="0" fontId="4" fillId="33" borderId="25" xfId="0" applyFont="1" applyFill="1" applyBorder="1" applyAlignment="1">
      <alignment horizontal="left" vertical="top" wrapText="1"/>
    </xf>
    <xf numFmtId="2" fontId="4" fillId="33" borderId="25" xfId="0" applyNumberFormat="1" applyFont="1" applyFill="1" applyBorder="1" applyAlignment="1">
      <alignment horizontal="left" vertical="top" wrapText="1"/>
    </xf>
    <xf numFmtId="2" fontId="4" fillId="33" borderId="25" xfId="0" applyNumberFormat="1" applyFont="1" applyFill="1" applyBorder="1" applyAlignment="1">
      <alignment horizontal="left"/>
    </xf>
    <xf numFmtId="0" fontId="4" fillId="33" borderId="25" xfId="0" applyNumberFormat="1" applyFont="1" applyFill="1" applyBorder="1" applyAlignment="1">
      <alignment horizontal="left"/>
    </xf>
    <xf numFmtId="195" fontId="46" fillId="33" borderId="26" xfId="0" applyNumberFormat="1" applyFont="1" applyFill="1" applyBorder="1" applyAlignment="1">
      <alignment horizontal="center"/>
    </xf>
    <xf numFmtId="0" fontId="43" fillId="33" borderId="22" xfId="0" applyNumberFormat="1" applyFont="1" applyFill="1" applyBorder="1" applyAlignment="1">
      <alignment horizontal="left"/>
    </xf>
    <xf numFmtId="0" fontId="43" fillId="33" borderId="23" xfId="0" applyNumberFormat="1" applyFont="1" applyFill="1" applyBorder="1" applyAlignment="1">
      <alignment horizontal="left"/>
    </xf>
    <xf numFmtId="0" fontId="43" fillId="33" borderId="23" xfId="0" applyFont="1" applyFill="1" applyBorder="1" applyAlignment="1">
      <alignment horizontal="left" vertical="top" wrapText="1"/>
    </xf>
    <xf numFmtId="4" fontId="43" fillId="33" borderId="23" xfId="0" applyNumberFormat="1" applyFont="1" applyFill="1" applyBorder="1" applyAlignment="1">
      <alignment horizontal="left"/>
    </xf>
    <xf numFmtId="4" fontId="4" fillId="33" borderId="25" xfId="0" applyNumberFormat="1" applyFont="1" applyFill="1" applyBorder="1" applyAlignment="1">
      <alignment horizontal="left" vertical="top" wrapText="1"/>
    </xf>
    <xf numFmtId="4" fontId="4" fillId="33" borderId="25" xfId="0" applyNumberFormat="1" applyFont="1" applyFill="1" applyBorder="1" applyAlignment="1">
      <alignment horizontal="left"/>
    </xf>
    <xf numFmtId="2" fontId="46" fillId="33" borderId="21" xfId="0" applyNumberFormat="1" applyFont="1" applyFill="1" applyBorder="1" applyAlignment="1">
      <alignment horizontal="left"/>
    </xf>
    <xf numFmtId="0" fontId="43" fillId="33" borderId="28" xfId="0" applyFont="1" applyFill="1" applyBorder="1" applyAlignment="1">
      <alignment/>
    </xf>
    <xf numFmtId="0" fontId="43" fillId="33" borderId="23" xfId="0" applyFont="1" applyFill="1" applyBorder="1" applyAlignment="1">
      <alignment horizontal="left"/>
    </xf>
    <xf numFmtId="2" fontId="43" fillId="33" borderId="23" xfId="0" applyNumberFormat="1" applyFont="1" applyFill="1" applyBorder="1" applyAlignment="1">
      <alignment horizontal="left"/>
    </xf>
    <xf numFmtId="3" fontId="43" fillId="33" borderId="36" xfId="0" applyNumberFormat="1" applyFont="1" applyFill="1" applyBorder="1" applyAlignment="1">
      <alignment horizontal="left"/>
    </xf>
    <xf numFmtId="3" fontId="43" fillId="33" borderId="30" xfId="0" applyNumberFormat="1" applyFont="1" applyFill="1" applyBorder="1" applyAlignment="1">
      <alignment horizontal="left"/>
    </xf>
    <xf numFmtId="4" fontId="43" fillId="33" borderId="30" xfId="0" applyNumberFormat="1" applyFont="1" applyFill="1" applyBorder="1" applyAlignment="1">
      <alignment horizontal="left"/>
    </xf>
    <xf numFmtId="197" fontId="43" fillId="33" borderId="31" xfId="0" applyNumberFormat="1" applyFont="1" applyFill="1" applyBorder="1" applyAlignment="1">
      <alignment horizontal="left"/>
    </xf>
    <xf numFmtId="3" fontId="43" fillId="33" borderId="22" xfId="0" applyNumberFormat="1" applyFont="1" applyFill="1" applyBorder="1" applyAlignment="1">
      <alignment horizontal="left"/>
    </xf>
    <xf numFmtId="3" fontId="43" fillId="33" borderId="23" xfId="0" applyNumberFormat="1" applyFont="1" applyFill="1" applyBorder="1" applyAlignment="1">
      <alignment horizontal="left"/>
    </xf>
    <xf numFmtId="197" fontId="43" fillId="33" borderId="21" xfId="0" applyNumberFormat="1" applyFont="1" applyFill="1" applyBorder="1" applyAlignment="1">
      <alignment horizontal="left"/>
    </xf>
    <xf numFmtId="1" fontId="43" fillId="0" borderId="0" xfId="0" applyNumberFormat="1" applyFont="1" applyFill="1" applyBorder="1" applyAlignment="1">
      <alignment horizontal="center"/>
    </xf>
    <xf numFmtId="2" fontId="4" fillId="0" borderId="23" xfId="0" applyNumberFormat="1" applyFont="1" applyFill="1" applyBorder="1" applyAlignment="1">
      <alignment horizontal="left"/>
    </xf>
    <xf numFmtId="0" fontId="4" fillId="0" borderId="24" xfId="0" applyNumberFormat="1" applyFont="1" applyFill="1" applyBorder="1" applyAlignment="1">
      <alignment horizontal="left"/>
    </xf>
    <xf numFmtId="0" fontId="4" fillId="0" borderId="25" xfId="0" applyFont="1" applyFill="1" applyBorder="1" applyAlignment="1">
      <alignment horizontal="left" vertical="top" wrapText="1"/>
    </xf>
    <xf numFmtId="2" fontId="4" fillId="0" borderId="25" xfId="0" applyNumberFormat="1" applyFont="1" applyFill="1" applyBorder="1" applyAlignment="1">
      <alignment horizontal="left" vertical="top" wrapText="1"/>
    </xf>
    <xf numFmtId="2" fontId="4" fillId="0" borderId="25" xfId="0" applyNumberFormat="1" applyFont="1" applyFill="1" applyBorder="1" applyAlignment="1">
      <alignment horizontal="left"/>
    </xf>
    <xf numFmtId="2" fontId="43" fillId="0" borderId="25" xfId="0" applyNumberFormat="1" applyFont="1" applyFill="1" applyBorder="1" applyAlignment="1">
      <alignment horizontal="left"/>
    </xf>
    <xf numFmtId="0" fontId="4" fillId="0" borderId="25" xfId="0" applyNumberFormat="1" applyFont="1" applyFill="1" applyBorder="1" applyAlignment="1">
      <alignment horizontal="left"/>
    </xf>
    <xf numFmtId="2" fontId="43" fillId="33" borderId="25" xfId="0" applyNumberFormat="1" applyFont="1" applyFill="1" applyBorder="1" applyAlignment="1">
      <alignment horizontal="left"/>
    </xf>
    <xf numFmtId="4" fontId="43" fillId="33" borderId="25" xfId="0" applyNumberFormat="1" applyFont="1" applyFill="1" applyBorder="1" applyAlignment="1">
      <alignment horizontal="left"/>
    </xf>
    <xf numFmtId="197" fontId="43" fillId="33" borderId="26" xfId="0" applyNumberFormat="1" applyFont="1" applyFill="1" applyBorder="1" applyAlignment="1">
      <alignment horizontal="left"/>
    </xf>
    <xf numFmtId="198" fontId="43" fillId="33" borderId="30" xfId="0" applyNumberFormat="1" applyFont="1" applyFill="1" applyBorder="1" applyAlignment="1">
      <alignment horizontal="left"/>
    </xf>
    <xf numFmtId="198" fontId="43" fillId="33" borderId="23" xfId="0" applyNumberFormat="1" applyFont="1" applyFill="1" applyBorder="1" applyAlignment="1">
      <alignment horizontal="left"/>
    </xf>
    <xf numFmtId="3" fontId="43" fillId="0" borderId="36" xfId="0" applyNumberFormat="1" applyFont="1" applyFill="1" applyBorder="1" applyAlignment="1">
      <alignment horizontal="left"/>
    </xf>
    <xf numFmtId="4" fontId="43" fillId="0" borderId="30" xfId="0" applyNumberFormat="1" applyFont="1" applyFill="1" applyBorder="1" applyAlignment="1">
      <alignment horizontal="left"/>
    </xf>
    <xf numFmtId="197" fontId="43" fillId="0" borderId="31" xfId="0" applyNumberFormat="1" applyFont="1" applyFill="1" applyBorder="1" applyAlignment="1">
      <alignment horizontal="left"/>
    </xf>
    <xf numFmtId="3" fontId="43" fillId="0" borderId="22" xfId="0" applyNumberFormat="1" applyFont="1" applyFill="1" applyBorder="1" applyAlignment="1">
      <alignment horizontal="left"/>
    </xf>
    <xf numFmtId="198" fontId="43" fillId="0" borderId="23" xfId="0" applyNumberFormat="1" applyFont="1" applyFill="1" applyBorder="1" applyAlignment="1">
      <alignment horizontal="left"/>
    </xf>
    <xf numFmtId="0" fontId="43" fillId="0" borderId="36" xfId="0" applyNumberFormat="1" applyFont="1" applyFill="1" applyBorder="1" applyAlignment="1">
      <alignment horizontal="left"/>
    </xf>
    <xf numFmtId="0" fontId="43" fillId="0" borderId="30" xfId="0" applyFont="1" applyFill="1" applyBorder="1" applyAlignment="1">
      <alignment horizontal="left" vertical="top" wrapText="1"/>
    </xf>
    <xf numFmtId="2" fontId="43" fillId="0" borderId="30" xfId="0" applyNumberFormat="1" applyFont="1" applyFill="1" applyBorder="1" applyAlignment="1">
      <alignment horizontal="left" vertical="top" wrapText="1"/>
    </xf>
    <xf numFmtId="2" fontId="43" fillId="0" borderId="30" xfId="0" applyNumberFormat="1" applyFont="1" applyFill="1" applyBorder="1" applyAlignment="1">
      <alignment horizontal="left"/>
    </xf>
    <xf numFmtId="0" fontId="43" fillId="0" borderId="30" xfId="0" applyNumberFormat="1" applyFont="1" applyFill="1" applyBorder="1" applyAlignment="1">
      <alignment horizontal="left"/>
    </xf>
    <xf numFmtId="0" fontId="43" fillId="0" borderId="0" xfId="0" applyNumberFormat="1" applyFont="1" applyFill="1" applyBorder="1" applyAlignment="1">
      <alignment horizontal="center"/>
    </xf>
    <xf numFmtId="0" fontId="43" fillId="0" borderId="30" xfId="0" applyNumberFormat="1" applyFont="1" applyFill="1" applyBorder="1" applyAlignment="1">
      <alignment horizontal="left" vertical="top" wrapText="1"/>
    </xf>
    <xf numFmtId="0" fontId="43" fillId="0" borderId="23" xfId="0" applyNumberFormat="1" applyFont="1" applyFill="1" applyBorder="1" applyAlignment="1">
      <alignment horizontal="left" vertical="top" wrapText="1"/>
    </xf>
    <xf numFmtId="3" fontId="43" fillId="0" borderId="30" xfId="0" applyNumberFormat="1" applyFont="1" applyFill="1" applyBorder="1" applyAlignment="1">
      <alignment horizontal="left"/>
    </xf>
    <xf numFmtId="3" fontId="43" fillId="0" borderId="23" xfId="0" applyNumberFormat="1" applyFont="1" applyFill="1" applyBorder="1" applyAlignment="1">
      <alignment horizontal="left"/>
    </xf>
    <xf numFmtId="2" fontId="43" fillId="33" borderId="23" xfId="0" applyNumberFormat="1" applyFont="1" applyFill="1" applyBorder="1" applyAlignment="1">
      <alignment horizontal="left" vertical="top" wrapText="1"/>
    </xf>
    <xf numFmtId="0" fontId="42" fillId="33" borderId="27" xfId="0" applyFont="1" applyFill="1" applyBorder="1" applyAlignment="1">
      <alignment/>
    </xf>
    <xf numFmtId="0" fontId="43" fillId="33" borderId="30" xfId="0" applyFont="1" applyFill="1" applyBorder="1" applyAlignment="1">
      <alignment horizontal="left"/>
    </xf>
    <xf numFmtId="2" fontId="43" fillId="33" borderId="30" xfId="0" applyNumberFormat="1" applyFont="1" applyFill="1" applyBorder="1" applyAlignment="1">
      <alignment horizontal="left"/>
    </xf>
    <xf numFmtId="197" fontId="43" fillId="33" borderId="32" xfId="0" applyNumberFormat="1" applyFont="1" applyFill="1" applyBorder="1" applyAlignment="1">
      <alignment horizontal="left"/>
    </xf>
    <xf numFmtId="0" fontId="43" fillId="33" borderId="29" xfId="0" applyFont="1" applyFill="1" applyBorder="1" applyAlignment="1">
      <alignment/>
    </xf>
    <xf numFmtId="0" fontId="43" fillId="33" borderId="25" xfId="0" applyFont="1" applyFill="1" applyBorder="1" applyAlignment="1">
      <alignment horizontal="left"/>
    </xf>
    <xf numFmtId="0" fontId="42" fillId="33" borderId="39" xfId="0" applyFont="1" applyFill="1" applyBorder="1" applyAlignment="1">
      <alignment/>
    </xf>
    <xf numFmtId="0" fontId="43" fillId="33" borderId="40" xfId="0" applyFont="1" applyFill="1" applyBorder="1" applyAlignment="1">
      <alignment horizontal="left"/>
    </xf>
    <xf numFmtId="2" fontId="43" fillId="33" borderId="40" xfId="0" applyNumberFormat="1" applyFont="1" applyFill="1" applyBorder="1" applyAlignment="1">
      <alignment horizontal="left"/>
    </xf>
    <xf numFmtId="197" fontId="43" fillId="33" borderId="41" xfId="0" applyNumberFormat="1" applyFont="1" applyFill="1" applyBorder="1" applyAlignment="1">
      <alignment horizontal="left"/>
    </xf>
    <xf numFmtId="1" fontId="43" fillId="0" borderId="0" xfId="0" applyNumberFormat="1" applyFont="1" applyFill="1" applyBorder="1" applyAlignment="1">
      <alignment horizontal="center" vertical="center"/>
    </xf>
    <xf numFmtId="197" fontId="42" fillId="0" borderId="0" xfId="0" applyNumberFormat="1" applyFont="1" applyFill="1" applyBorder="1" applyAlignment="1">
      <alignment horizontal="center" vertical="center"/>
    </xf>
    <xf numFmtId="0" fontId="43" fillId="0" borderId="0" xfId="0" applyNumberFormat="1" applyFont="1" applyFill="1" applyBorder="1" applyAlignment="1">
      <alignment horizontal="left" vertical="center"/>
    </xf>
    <xf numFmtId="0" fontId="43" fillId="0" borderId="22" xfId="0" applyNumberFormat="1" applyFont="1" applyFill="1" applyBorder="1" applyAlignment="1">
      <alignment horizontal="left" vertical="center"/>
    </xf>
    <xf numFmtId="0" fontId="43" fillId="0" borderId="23" xfId="0" applyFont="1" applyFill="1" applyBorder="1" applyAlignment="1">
      <alignment horizontal="left" vertical="center" wrapText="1"/>
    </xf>
    <xf numFmtId="4" fontId="43" fillId="0" borderId="23" xfId="0" applyNumberFormat="1" applyFont="1" applyFill="1" applyBorder="1" applyAlignment="1">
      <alignment horizontal="left" vertical="center" wrapText="1"/>
    </xf>
    <xf numFmtId="4" fontId="43" fillId="0" borderId="23" xfId="0" applyNumberFormat="1" applyFont="1" applyFill="1" applyBorder="1" applyAlignment="1">
      <alignment horizontal="left" vertical="center"/>
    </xf>
    <xf numFmtId="0" fontId="43" fillId="0" borderId="23" xfId="0" applyNumberFormat="1" applyFont="1" applyFill="1" applyBorder="1" applyAlignment="1">
      <alignment horizontal="left" vertical="center"/>
    </xf>
    <xf numFmtId="197" fontId="43" fillId="0" borderId="21" xfId="0" applyNumberFormat="1" applyFont="1" applyFill="1" applyBorder="1" applyAlignment="1">
      <alignment horizontal="left" vertical="center"/>
    </xf>
    <xf numFmtId="197" fontId="43" fillId="0" borderId="0" xfId="0" applyNumberFormat="1" applyFont="1" applyFill="1" applyBorder="1" applyAlignment="1">
      <alignment horizontal="center" vertical="center"/>
    </xf>
    <xf numFmtId="0" fontId="42" fillId="0" borderId="0" xfId="0" applyNumberFormat="1" applyFont="1" applyFill="1" applyBorder="1" applyAlignment="1">
      <alignment horizontal="center" vertical="center"/>
    </xf>
    <xf numFmtId="0" fontId="43" fillId="0" borderId="36" xfId="0" applyNumberFormat="1" applyFont="1" applyFill="1" applyBorder="1" applyAlignment="1">
      <alignment horizontal="left" vertical="center"/>
    </xf>
    <xf numFmtId="0" fontId="43" fillId="0" borderId="30" xfId="0" applyFont="1" applyFill="1" applyBorder="1" applyAlignment="1">
      <alignment horizontal="left" vertical="center" wrapText="1"/>
    </xf>
    <xf numFmtId="2" fontId="43" fillId="0" borderId="30" xfId="0" applyNumberFormat="1" applyFont="1" applyFill="1" applyBorder="1" applyAlignment="1">
      <alignment horizontal="left" vertical="center" wrapText="1"/>
    </xf>
    <xf numFmtId="2" fontId="43" fillId="0" borderId="30" xfId="0" applyNumberFormat="1" applyFont="1" applyFill="1" applyBorder="1" applyAlignment="1">
      <alignment horizontal="left" vertical="center"/>
    </xf>
    <xf numFmtId="0" fontId="43" fillId="0" borderId="30" xfId="0" applyNumberFormat="1" applyFont="1" applyFill="1" applyBorder="1" applyAlignment="1">
      <alignment horizontal="left" vertical="center"/>
    </xf>
    <xf numFmtId="197" fontId="43" fillId="0" borderId="31" xfId="0" applyNumberFormat="1" applyFont="1" applyFill="1" applyBorder="1" applyAlignment="1">
      <alignment horizontal="left" vertical="center"/>
    </xf>
    <xf numFmtId="2" fontId="43" fillId="0" borderId="23" xfId="0" applyNumberFormat="1" applyFont="1" applyFill="1" applyBorder="1" applyAlignment="1">
      <alignment horizontal="left" vertical="center" wrapText="1"/>
    </xf>
    <xf numFmtId="2" fontId="43" fillId="0" borderId="23" xfId="0" applyNumberFormat="1" applyFont="1" applyFill="1" applyBorder="1" applyAlignment="1">
      <alignment horizontal="left" vertical="center"/>
    </xf>
    <xf numFmtId="0" fontId="43" fillId="0" borderId="37" xfId="0" applyNumberFormat="1" applyFont="1" applyFill="1" applyBorder="1" applyAlignment="1">
      <alignment horizontal="left"/>
    </xf>
    <xf numFmtId="0" fontId="43" fillId="0" borderId="38" xfId="0" applyFont="1" applyFill="1" applyBorder="1" applyAlignment="1">
      <alignment horizontal="left" vertical="top" wrapText="1"/>
    </xf>
    <xf numFmtId="4" fontId="43" fillId="0" borderId="38" xfId="0" applyNumberFormat="1" applyFont="1" applyFill="1" applyBorder="1" applyAlignment="1">
      <alignment horizontal="left" vertical="top" wrapText="1"/>
    </xf>
    <xf numFmtId="4" fontId="43" fillId="0" borderId="38" xfId="0" applyNumberFormat="1" applyFont="1" applyFill="1" applyBorder="1" applyAlignment="1">
      <alignment horizontal="left"/>
    </xf>
    <xf numFmtId="0" fontId="43" fillId="0" borderId="38" xfId="0" applyNumberFormat="1" applyFont="1" applyFill="1" applyBorder="1" applyAlignment="1">
      <alignment horizontal="left"/>
    </xf>
    <xf numFmtId="197" fontId="43" fillId="0" borderId="35" xfId="0" applyNumberFormat="1" applyFont="1" applyFill="1" applyBorder="1" applyAlignment="1">
      <alignment horizontal="left"/>
    </xf>
    <xf numFmtId="0" fontId="43" fillId="0" borderId="13" xfId="0" applyNumberFormat="1" applyFont="1" applyFill="1" applyBorder="1" applyAlignment="1">
      <alignment horizontal="left"/>
    </xf>
    <xf numFmtId="0" fontId="43" fillId="0" borderId="14" xfId="0" applyFont="1" applyFill="1" applyBorder="1" applyAlignment="1">
      <alignment horizontal="left" vertical="top" wrapText="1"/>
    </xf>
    <xf numFmtId="4" fontId="43" fillId="0" borderId="14" xfId="0" applyNumberFormat="1" applyFont="1" applyFill="1" applyBorder="1" applyAlignment="1">
      <alignment horizontal="left" vertical="top" wrapText="1"/>
    </xf>
    <xf numFmtId="4" fontId="43" fillId="0" borderId="14" xfId="0" applyNumberFormat="1" applyFont="1" applyFill="1" applyBorder="1" applyAlignment="1">
      <alignment horizontal="left"/>
    </xf>
    <xf numFmtId="0" fontId="43" fillId="0" borderId="14" xfId="0" applyNumberFormat="1" applyFont="1" applyFill="1" applyBorder="1" applyAlignment="1">
      <alignment horizontal="left"/>
    </xf>
    <xf numFmtId="197" fontId="43" fillId="0" borderId="15" xfId="0" applyNumberFormat="1" applyFont="1" applyFill="1" applyBorder="1" applyAlignment="1">
      <alignment horizontal="left"/>
    </xf>
    <xf numFmtId="197" fontId="43" fillId="0" borderId="46" xfId="0" applyNumberFormat="1" applyFont="1" applyFill="1" applyBorder="1" applyAlignment="1">
      <alignment horizontal="left"/>
    </xf>
    <xf numFmtId="197" fontId="43" fillId="0" borderId="20" xfId="0" applyNumberFormat="1" applyFont="1" applyFill="1" applyBorder="1" applyAlignment="1">
      <alignment horizontal="left"/>
    </xf>
    <xf numFmtId="197" fontId="43" fillId="0" borderId="41" xfId="0" applyNumberFormat="1" applyFont="1" applyFill="1" applyBorder="1" applyAlignment="1">
      <alignment horizontal="left"/>
    </xf>
    <xf numFmtId="0" fontId="4" fillId="0" borderId="37" xfId="0" applyNumberFormat="1" applyFont="1" applyFill="1" applyBorder="1" applyAlignment="1">
      <alignment horizontal="left"/>
    </xf>
    <xf numFmtId="0" fontId="4" fillId="0" borderId="47" xfId="0" applyNumberFormat="1" applyFont="1" applyFill="1" applyBorder="1" applyAlignment="1">
      <alignment horizontal="left"/>
    </xf>
    <xf numFmtId="0" fontId="4" fillId="0" borderId="48" xfId="0" applyNumberFormat="1" applyFont="1" applyFill="1" applyBorder="1" applyAlignment="1">
      <alignment horizontal="left"/>
    </xf>
    <xf numFmtId="0" fontId="4" fillId="0" borderId="38" xfId="0" applyFont="1" applyFill="1" applyBorder="1" applyAlignment="1">
      <alignment horizontal="left" vertical="top" wrapText="1"/>
    </xf>
    <xf numFmtId="0" fontId="4" fillId="0" borderId="34" xfId="0" applyFont="1" applyFill="1" applyBorder="1" applyAlignment="1">
      <alignment horizontal="left" vertical="top" wrapText="1"/>
    </xf>
    <xf numFmtId="0" fontId="4" fillId="0" borderId="40" xfId="0" applyFont="1" applyFill="1" applyBorder="1" applyAlignment="1">
      <alignment horizontal="left" vertical="top" wrapText="1"/>
    </xf>
    <xf numFmtId="4" fontId="4" fillId="0" borderId="38" xfId="0" applyNumberFormat="1" applyFont="1" applyFill="1" applyBorder="1" applyAlignment="1">
      <alignment horizontal="left" vertical="top" wrapText="1"/>
    </xf>
    <xf numFmtId="4" fontId="4" fillId="0" borderId="34" xfId="0" applyNumberFormat="1" applyFont="1" applyFill="1" applyBorder="1" applyAlignment="1">
      <alignment horizontal="left" vertical="top" wrapText="1"/>
    </xf>
    <xf numFmtId="4" fontId="4" fillId="0" borderId="40" xfId="0" applyNumberFormat="1" applyFont="1" applyFill="1" applyBorder="1" applyAlignment="1">
      <alignment horizontal="left" vertical="top" wrapText="1"/>
    </xf>
    <xf numFmtId="4" fontId="4" fillId="0" borderId="38" xfId="0" applyNumberFormat="1" applyFont="1" applyFill="1" applyBorder="1" applyAlignment="1">
      <alignment horizontal="left"/>
    </xf>
    <xf numFmtId="4" fontId="4" fillId="0" borderId="34" xfId="0" applyNumberFormat="1" applyFont="1" applyFill="1" applyBorder="1" applyAlignment="1">
      <alignment horizontal="left"/>
    </xf>
    <xf numFmtId="4" fontId="4" fillId="0" borderId="40" xfId="0" applyNumberFormat="1" applyFont="1" applyFill="1" applyBorder="1" applyAlignment="1">
      <alignment horizontal="left"/>
    </xf>
    <xf numFmtId="4" fontId="43" fillId="0" borderId="34" xfId="0" applyNumberFormat="1" applyFont="1" applyFill="1" applyBorder="1" applyAlignment="1">
      <alignment horizontal="left"/>
    </xf>
    <xf numFmtId="4" fontId="43" fillId="0" borderId="40" xfId="0" applyNumberFormat="1" applyFont="1" applyFill="1" applyBorder="1" applyAlignment="1">
      <alignment horizontal="left"/>
    </xf>
    <xf numFmtId="0" fontId="4" fillId="0" borderId="34" xfId="0" applyNumberFormat="1" applyFont="1" applyFill="1" applyBorder="1" applyAlignment="1">
      <alignment horizontal="left"/>
    </xf>
    <xf numFmtId="0" fontId="4" fillId="0" borderId="40" xfId="0" applyNumberFormat="1" applyFont="1" applyFill="1" applyBorder="1" applyAlignment="1">
      <alignment horizontal="left"/>
    </xf>
    <xf numFmtId="0" fontId="47" fillId="0" borderId="0" xfId="0" applyNumberFormat="1" applyFont="1" applyFill="1" applyBorder="1" applyAlignment="1">
      <alignment horizontal="left"/>
    </xf>
    <xf numFmtId="0" fontId="47" fillId="0" borderId="22" xfId="0" applyNumberFormat="1" applyFont="1" applyFill="1" applyBorder="1" applyAlignment="1">
      <alignment horizontal="left"/>
    </xf>
    <xf numFmtId="0" fontId="47" fillId="0" borderId="23" xfId="0" applyFont="1" applyFill="1" applyBorder="1" applyAlignment="1">
      <alignment horizontal="left" vertical="top" wrapText="1"/>
    </xf>
    <xf numFmtId="4" fontId="47" fillId="0" borderId="23" xfId="0" applyNumberFormat="1" applyFont="1" applyFill="1" applyBorder="1" applyAlignment="1">
      <alignment horizontal="left" vertical="top" wrapText="1"/>
    </xf>
    <xf numFmtId="4" fontId="47" fillId="0" borderId="23" xfId="0" applyNumberFormat="1" applyFont="1" applyFill="1" applyBorder="1" applyAlignment="1">
      <alignment horizontal="left"/>
    </xf>
    <xf numFmtId="0" fontId="47" fillId="0" borderId="23" xfId="0" applyNumberFormat="1" applyFont="1" applyFill="1" applyBorder="1" applyAlignment="1">
      <alignment horizontal="left"/>
    </xf>
    <xf numFmtId="197" fontId="47" fillId="0" borderId="21" xfId="0" applyNumberFormat="1" applyFont="1" applyFill="1" applyBorder="1" applyAlignment="1">
      <alignment horizontal="left"/>
    </xf>
    <xf numFmtId="0" fontId="47" fillId="0" borderId="36" xfId="0" applyNumberFormat="1" applyFont="1" applyFill="1" applyBorder="1" applyAlignment="1">
      <alignment horizontal="left"/>
    </xf>
    <xf numFmtId="0" fontId="47" fillId="0" borderId="30" xfId="0" applyFont="1" applyFill="1" applyBorder="1" applyAlignment="1">
      <alignment horizontal="left" vertical="top" wrapText="1"/>
    </xf>
    <xf numFmtId="2" fontId="47" fillId="0" borderId="30" xfId="0" applyNumberFormat="1" applyFont="1" applyFill="1" applyBorder="1" applyAlignment="1">
      <alignment horizontal="left" vertical="top" wrapText="1"/>
    </xf>
    <xf numFmtId="2" fontId="47" fillId="0" borderId="30" xfId="0" applyNumberFormat="1" applyFont="1" applyFill="1" applyBorder="1" applyAlignment="1">
      <alignment horizontal="left"/>
    </xf>
    <xf numFmtId="0" fontId="47" fillId="0" borderId="30" xfId="0" applyNumberFormat="1" applyFont="1" applyFill="1" applyBorder="1" applyAlignment="1">
      <alignment horizontal="left"/>
    </xf>
    <xf numFmtId="197" fontId="47" fillId="0" borderId="31" xfId="0" applyNumberFormat="1" applyFont="1" applyFill="1" applyBorder="1" applyAlignment="1">
      <alignment horizontal="left"/>
    </xf>
    <xf numFmtId="2" fontId="47" fillId="0" borderId="23" xfId="0" applyNumberFormat="1" applyFont="1" applyFill="1" applyBorder="1" applyAlignment="1">
      <alignment horizontal="left" vertical="top" wrapText="1"/>
    </xf>
    <xf numFmtId="2" fontId="47" fillId="0" borderId="23" xfId="0" applyNumberFormat="1" applyFont="1" applyFill="1" applyBorder="1" applyAlignment="1">
      <alignment horizontal="left"/>
    </xf>
    <xf numFmtId="0" fontId="43" fillId="0" borderId="0" xfId="0" applyNumberFormat="1" applyFont="1" applyFill="1" applyBorder="1" applyAlignment="1">
      <alignment horizontal="right"/>
    </xf>
    <xf numFmtId="0" fontId="42" fillId="0" borderId="11" xfId="0" applyNumberFormat="1" applyFont="1" applyFill="1" applyBorder="1" applyAlignment="1">
      <alignment horizontal="right"/>
    </xf>
    <xf numFmtId="0" fontId="42" fillId="0" borderId="14" xfId="0" applyNumberFormat="1" applyFont="1" applyFill="1" applyBorder="1" applyAlignment="1">
      <alignment horizontal="right"/>
    </xf>
    <xf numFmtId="0" fontId="42" fillId="0" borderId="17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right"/>
    </xf>
    <xf numFmtId="0" fontId="42" fillId="0" borderId="0" xfId="0" applyNumberFormat="1" applyFont="1" applyFill="1" applyBorder="1" applyAlignment="1">
      <alignment horizontal="right"/>
    </xf>
    <xf numFmtId="195" fontId="43" fillId="33" borderId="30" xfId="0" applyNumberFormat="1" applyFont="1" applyFill="1" applyBorder="1" applyAlignment="1">
      <alignment horizontal="right"/>
    </xf>
    <xf numFmtId="195" fontId="43" fillId="33" borderId="23" xfId="0" applyNumberFormat="1" applyFont="1" applyFill="1" applyBorder="1" applyAlignment="1">
      <alignment horizontal="right"/>
    </xf>
    <xf numFmtId="195" fontId="43" fillId="0" borderId="23" xfId="0" applyNumberFormat="1" applyFont="1" applyFill="1" applyBorder="1" applyAlignment="1">
      <alignment horizontal="right"/>
    </xf>
    <xf numFmtId="195" fontId="47" fillId="0" borderId="23" xfId="0" applyNumberFormat="1" applyFont="1" applyFill="1" applyBorder="1" applyAlignment="1">
      <alignment horizontal="right"/>
    </xf>
    <xf numFmtId="195" fontId="43" fillId="0" borderId="23" xfId="0" applyNumberFormat="1" applyFont="1" applyFill="1" applyBorder="1" applyAlignment="1">
      <alignment horizontal="right" vertical="center"/>
    </xf>
    <xf numFmtId="195" fontId="43" fillId="0" borderId="38" xfId="0" applyNumberFormat="1" applyFont="1" applyFill="1" applyBorder="1" applyAlignment="1">
      <alignment horizontal="right"/>
    </xf>
    <xf numFmtId="195" fontId="43" fillId="0" borderId="34" xfId="0" applyNumberFormat="1" applyFont="1" applyFill="1" applyBorder="1" applyAlignment="1">
      <alignment horizontal="right"/>
    </xf>
    <xf numFmtId="195" fontId="43" fillId="0" borderId="40" xfId="0" applyNumberFormat="1" applyFont="1" applyFill="1" applyBorder="1" applyAlignment="1">
      <alignment horizontal="right"/>
    </xf>
    <xf numFmtId="195" fontId="43" fillId="0" borderId="14" xfId="0" applyNumberFormat="1" applyFont="1" applyFill="1" applyBorder="1" applyAlignment="1">
      <alignment horizontal="right"/>
    </xf>
    <xf numFmtId="195" fontId="43" fillId="0" borderId="0" xfId="0" applyNumberFormat="1" applyFont="1" applyFill="1" applyBorder="1" applyAlignment="1">
      <alignment horizontal="right"/>
    </xf>
    <xf numFmtId="195" fontId="43" fillId="0" borderId="25" xfId="0" applyNumberFormat="1" applyFont="1" applyFill="1" applyBorder="1" applyAlignment="1">
      <alignment horizontal="right"/>
    </xf>
    <xf numFmtId="195" fontId="4" fillId="0" borderId="0" xfId="0" applyNumberFormat="1" applyFont="1" applyFill="1" applyBorder="1" applyAlignment="1">
      <alignment horizontal="right"/>
    </xf>
    <xf numFmtId="195" fontId="43" fillId="0" borderId="30" xfId="0" applyNumberFormat="1" applyFont="1" applyFill="1" applyBorder="1" applyAlignment="1">
      <alignment horizontal="right"/>
    </xf>
    <xf numFmtId="195" fontId="47" fillId="0" borderId="30" xfId="0" applyNumberFormat="1" applyFont="1" applyFill="1" applyBorder="1" applyAlignment="1">
      <alignment horizontal="right"/>
    </xf>
    <xf numFmtId="195" fontId="43" fillId="33" borderId="25" xfId="0" applyNumberFormat="1" applyFont="1" applyFill="1" applyBorder="1" applyAlignment="1">
      <alignment horizontal="right"/>
    </xf>
    <xf numFmtId="195" fontId="43" fillId="0" borderId="30" xfId="0" applyNumberFormat="1" applyFont="1" applyFill="1" applyBorder="1" applyAlignment="1">
      <alignment horizontal="right" vertical="center"/>
    </xf>
    <xf numFmtId="0" fontId="43" fillId="33" borderId="22" xfId="0" applyNumberFormat="1" applyFont="1" applyFill="1" applyBorder="1" applyAlignment="1">
      <alignment horizontal="left" vertical="center"/>
    </xf>
    <xf numFmtId="0" fontId="43" fillId="33" borderId="23" xfId="0" applyFont="1" applyFill="1" applyBorder="1" applyAlignment="1">
      <alignment horizontal="left" vertical="center" wrapText="1"/>
    </xf>
    <xf numFmtId="2" fontId="43" fillId="33" borderId="23" xfId="0" applyNumberFormat="1" applyFont="1" applyFill="1" applyBorder="1" applyAlignment="1">
      <alignment horizontal="left" vertical="center" wrapText="1"/>
    </xf>
    <xf numFmtId="2" fontId="43" fillId="33" borderId="23" xfId="0" applyNumberFormat="1" applyFont="1" applyFill="1" applyBorder="1" applyAlignment="1">
      <alignment horizontal="left" vertical="center"/>
    </xf>
    <xf numFmtId="0" fontId="43" fillId="33" borderId="23" xfId="0" applyNumberFormat="1" applyFont="1" applyFill="1" applyBorder="1" applyAlignment="1">
      <alignment horizontal="left" vertical="center"/>
    </xf>
    <xf numFmtId="195" fontId="43" fillId="33" borderId="23" xfId="0" applyNumberFormat="1" applyFont="1" applyFill="1" applyBorder="1" applyAlignment="1">
      <alignment horizontal="right" vertical="center"/>
    </xf>
    <xf numFmtId="197" fontId="43" fillId="33" borderId="21" xfId="0" applyNumberFormat="1" applyFont="1" applyFill="1" applyBorder="1" applyAlignment="1">
      <alignment horizontal="left" vertical="center"/>
    </xf>
    <xf numFmtId="0" fontId="43" fillId="34" borderId="22" xfId="0" applyNumberFormat="1" applyFont="1" applyFill="1" applyBorder="1" applyAlignment="1">
      <alignment horizontal="left"/>
    </xf>
    <xf numFmtId="0" fontId="43" fillId="34" borderId="23" xfId="0" applyFont="1" applyFill="1" applyBorder="1" applyAlignment="1">
      <alignment horizontal="left" vertical="top" wrapText="1"/>
    </xf>
    <xf numFmtId="2" fontId="43" fillId="34" borderId="23" xfId="0" applyNumberFormat="1" applyFont="1" applyFill="1" applyBorder="1" applyAlignment="1">
      <alignment horizontal="left" vertical="top" wrapText="1"/>
    </xf>
    <xf numFmtId="2" fontId="43" fillId="34" borderId="23" xfId="0" applyNumberFormat="1" applyFont="1" applyFill="1" applyBorder="1" applyAlignment="1">
      <alignment horizontal="left"/>
    </xf>
    <xf numFmtId="0" fontId="43" fillId="34" borderId="23" xfId="0" applyNumberFormat="1" applyFont="1" applyFill="1" applyBorder="1" applyAlignment="1">
      <alignment horizontal="left"/>
    </xf>
    <xf numFmtId="195" fontId="43" fillId="34" borderId="23" xfId="0" applyNumberFormat="1" applyFont="1" applyFill="1" applyBorder="1" applyAlignment="1">
      <alignment horizontal="right"/>
    </xf>
    <xf numFmtId="197" fontId="43" fillId="34" borderId="21" xfId="0" applyNumberFormat="1" applyFont="1" applyFill="1" applyBorder="1" applyAlignment="1">
      <alignment horizontal="left"/>
    </xf>
    <xf numFmtId="197" fontId="43" fillId="0" borderId="35" xfId="0" applyNumberFormat="1" applyFont="1" applyBorder="1" applyAlignment="1">
      <alignment horizontal="left" vertical="center"/>
    </xf>
    <xf numFmtId="0" fontId="0" fillId="0" borderId="49" xfId="0" applyBorder="1" applyAlignment="1">
      <alignment horizontal="left" vertical="center"/>
    </xf>
    <xf numFmtId="0" fontId="0" fillId="0" borderId="49" xfId="0" applyBorder="1" applyAlignment="1">
      <alignment/>
    </xf>
    <xf numFmtId="197" fontId="43" fillId="0" borderId="49" xfId="0" applyNumberFormat="1" applyFont="1" applyBorder="1" applyAlignment="1">
      <alignment horizontal="left" vertical="center"/>
    </xf>
    <xf numFmtId="197" fontId="43" fillId="0" borderId="50" xfId="0" applyNumberFormat="1" applyFont="1" applyBorder="1" applyAlignment="1">
      <alignment horizontal="left" vertical="center"/>
    </xf>
    <xf numFmtId="197" fontId="43" fillId="0" borderId="12" xfId="0" applyNumberFormat="1" applyFont="1" applyBorder="1" applyAlignment="1">
      <alignment horizontal="left" vertical="center"/>
    </xf>
    <xf numFmtId="197" fontId="43" fillId="33" borderId="12" xfId="0" applyNumberFormat="1" applyFont="1" applyFill="1" applyBorder="1" applyAlignment="1">
      <alignment horizontal="left" vertical="center"/>
    </xf>
    <xf numFmtId="197" fontId="43" fillId="33" borderId="49" xfId="0" applyNumberFormat="1" applyFont="1" applyFill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733425</xdr:colOff>
      <xdr:row>14</xdr:row>
      <xdr:rowOff>371475</xdr:rowOff>
    </xdr:from>
    <xdr:to>
      <xdr:col>12</xdr:col>
      <xdr:colOff>647700</xdr:colOff>
      <xdr:row>15</xdr:row>
      <xdr:rowOff>295275</xdr:rowOff>
    </xdr:to>
    <xdr:pic>
      <xdr:nvPicPr>
        <xdr:cNvPr id="1" name="Picture 1" descr="акция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1162191">
          <a:off x="7524750" y="3638550"/>
          <a:ext cx="7239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733425</xdr:colOff>
      <xdr:row>17</xdr:row>
      <xdr:rowOff>371475</xdr:rowOff>
    </xdr:from>
    <xdr:to>
      <xdr:col>12</xdr:col>
      <xdr:colOff>647700</xdr:colOff>
      <xdr:row>18</xdr:row>
      <xdr:rowOff>295275</xdr:rowOff>
    </xdr:to>
    <xdr:pic>
      <xdr:nvPicPr>
        <xdr:cNvPr id="2" name="Picture 2" descr="акция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1162191">
          <a:off x="7524750" y="4629150"/>
          <a:ext cx="7239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733425</xdr:colOff>
      <xdr:row>20</xdr:row>
      <xdr:rowOff>304800</xdr:rowOff>
    </xdr:from>
    <xdr:to>
      <xdr:col>12</xdr:col>
      <xdr:colOff>647700</xdr:colOff>
      <xdr:row>22</xdr:row>
      <xdr:rowOff>66675</xdr:rowOff>
    </xdr:to>
    <xdr:pic>
      <xdr:nvPicPr>
        <xdr:cNvPr id="3" name="Picture 3" descr="акция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1162191">
          <a:off x="7524750" y="5553075"/>
          <a:ext cx="7239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733425</xdr:colOff>
      <xdr:row>30</xdr:row>
      <xdr:rowOff>371475</xdr:rowOff>
    </xdr:from>
    <xdr:to>
      <xdr:col>12</xdr:col>
      <xdr:colOff>647700</xdr:colOff>
      <xdr:row>31</xdr:row>
      <xdr:rowOff>295275</xdr:rowOff>
    </xdr:to>
    <xdr:pic>
      <xdr:nvPicPr>
        <xdr:cNvPr id="4" name="Picture 4" descr="акция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1162191">
          <a:off x="7524750" y="7772400"/>
          <a:ext cx="7239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733425</xdr:colOff>
      <xdr:row>33</xdr:row>
      <xdr:rowOff>371475</xdr:rowOff>
    </xdr:from>
    <xdr:to>
      <xdr:col>12</xdr:col>
      <xdr:colOff>647700</xdr:colOff>
      <xdr:row>34</xdr:row>
      <xdr:rowOff>295275</xdr:rowOff>
    </xdr:to>
    <xdr:pic>
      <xdr:nvPicPr>
        <xdr:cNvPr id="5" name="Picture 5" descr="акция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1162191">
          <a:off x="7524750" y="8763000"/>
          <a:ext cx="7239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733425</xdr:colOff>
      <xdr:row>71</xdr:row>
      <xdr:rowOff>180975</xdr:rowOff>
    </xdr:from>
    <xdr:to>
      <xdr:col>12</xdr:col>
      <xdr:colOff>647700</xdr:colOff>
      <xdr:row>72</xdr:row>
      <xdr:rowOff>285750</xdr:rowOff>
    </xdr:to>
    <xdr:pic>
      <xdr:nvPicPr>
        <xdr:cNvPr id="6" name="Picture 6" descr="акция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1162191">
          <a:off x="7524750" y="17145000"/>
          <a:ext cx="7239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733425</xdr:colOff>
      <xdr:row>72</xdr:row>
      <xdr:rowOff>381000</xdr:rowOff>
    </xdr:from>
    <xdr:to>
      <xdr:col>12</xdr:col>
      <xdr:colOff>647700</xdr:colOff>
      <xdr:row>73</xdr:row>
      <xdr:rowOff>295275</xdr:rowOff>
    </xdr:to>
    <xdr:pic>
      <xdr:nvPicPr>
        <xdr:cNvPr id="7" name="Picture 7" descr="акция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1162191">
          <a:off x="7524750" y="17554575"/>
          <a:ext cx="7239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733425</xdr:colOff>
      <xdr:row>120</xdr:row>
      <xdr:rowOff>371475</xdr:rowOff>
    </xdr:from>
    <xdr:to>
      <xdr:col>12</xdr:col>
      <xdr:colOff>647700</xdr:colOff>
      <xdr:row>121</xdr:row>
      <xdr:rowOff>295275</xdr:rowOff>
    </xdr:to>
    <xdr:pic>
      <xdr:nvPicPr>
        <xdr:cNvPr id="8" name="Picture 10" descr="акция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1162191">
          <a:off x="7524750" y="27593925"/>
          <a:ext cx="7239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457200</xdr:colOff>
      <xdr:row>12</xdr:row>
      <xdr:rowOff>171450</xdr:rowOff>
    </xdr:from>
    <xdr:to>
      <xdr:col>13</xdr:col>
      <xdr:colOff>485775</xdr:colOff>
      <xdr:row>14</xdr:row>
      <xdr:rowOff>0</xdr:rowOff>
    </xdr:to>
    <xdr:pic>
      <xdr:nvPicPr>
        <xdr:cNvPr id="9" name="Picture 1" descr="акция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1162191">
          <a:off x="8058150" y="2638425"/>
          <a:ext cx="7239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466725</xdr:colOff>
      <xdr:row>57</xdr:row>
      <xdr:rowOff>95250</xdr:rowOff>
    </xdr:from>
    <xdr:to>
      <xdr:col>13</xdr:col>
      <xdr:colOff>495300</xdr:colOff>
      <xdr:row>59</xdr:row>
      <xdr:rowOff>0</xdr:rowOff>
    </xdr:to>
    <xdr:pic>
      <xdr:nvPicPr>
        <xdr:cNvPr id="10" name="Picture 1" descr="акция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1162191">
          <a:off x="8067675" y="13525500"/>
          <a:ext cx="7239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447675</xdr:colOff>
      <xdr:row>59</xdr:row>
      <xdr:rowOff>180975</xdr:rowOff>
    </xdr:from>
    <xdr:to>
      <xdr:col>13</xdr:col>
      <xdr:colOff>476250</xdr:colOff>
      <xdr:row>61</xdr:row>
      <xdr:rowOff>19050</xdr:rowOff>
    </xdr:to>
    <xdr:pic>
      <xdr:nvPicPr>
        <xdr:cNvPr id="11" name="Picture 1" descr="акция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1162191">
          <a:off x="8048625" y="14220825"/>
          <a:ext cx="7239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231"/>
  <sheetViews>
    <sheetView tabSelected="1" zoomScalePageLayoutView="0" workbookViewId="0" topLeftCell="A40">
      <selection activeCell="J190" sqref="J190"/>
    </sheetView>
  </sheetViews>
  <sheetFormatPr defaultColWidth="9.140625" defaultRowHeight="15"/>
  <cols>
    <col min="1" max="1" width="1.1484375" style="3" customWidth="1"/>
    <col min="2" max="2" width="6.8515625" style="3" customWidth="1"/>
    <col min="3" max="3" width="11.28125" style="3" bestFit="1" customWidth="1"/>
    <col min="4" max="4" width="14.57421875" style="3" customWidth="1"/>
    <col min="5" max="5" width="9.8515625" style="4" bestFit="1" customWidth="1"/>
    <col min="6" max="6" width="8.00390625" style="4" bestFit="1" customWidth="1"/>
    <col min="7" max="7" width="9.8515625" style="3" bestFit="1" customWidth="1"/>
    <col min="8" max="8" width="7.421875" style="3" bestFit="1" customWidth="1"/>
    <col min="9" max="9" width="10.140625" style="3" customWidth="1"/>
    <col min="10" max="10" width="13.7109375" style="3" customWidth="1"/>
    <col min="11" max="11" width="9.00390625" style="231" bestFit="1" customWidth="1"/>
    <col min="12" max="12" width="12.140625" style="5" bestFit="1" customWidth="1"/>
    <col min="13" max="13" width="10.421875" style="87" customWidth="1"/>
    <col min="14" max="14" width="12.57421875" style="3" customWidth="1"/>
    <col min="15" max="16384" width="9.140625" style="3" customWidth="1"/>
  </cols>
  <sheetData>
    <row r="2" ht="21">
      <c r="B2" s="48" t="s">
        <v>189</v>
      </c>
    </row>
    <row r="3" ht="15.75" thickBot="1"/>
    <row r="4" spans="2:13" s="10" customFormat="1" ht="15">
      <c r="B4" s="6" t="s">
        <v>111</v>
      </c>
      <c r="C4" s="7" t="s">
        <v>121</v>
      </c>
      <c r="D4" s="7" t="s">
        <v>119</v>
      </c>
      <c r="E4" s="8" t="s">
        <v>120</v>
      </c>
      <c r="F4" s="8" t="s">
        <v>114</v>
      </c>
      <c r="G4" s="7" t="s">
        <v>116</v>
      </c>
      <c r="H4" s="7" t="s">
        <v>133</v>
      </c>
      <c r="I4" s="7" t="s">
        <v>191</v>
      </c>
      <c r="J4" s="7" t="s">
        <v>112</v>
      </c>
      <c r="K4" s="232" t="s">
        <v>117</v>
      </c>
      <c r="L4" s="9" t="s">
        <v>118</v>
      </c>
      <c r="M4" s="84"/>
    </row>
    <row r="5" spans="2:13" s="10" customFormat="1" ht="15.75" thickBot="1">
      <c r="B5" s="11"/>
      <c r="C5" s="12"/>
      <c r="D5" s="12"/>
      <c r="E5" s="13" t="s">
        <v>113</v>
      </c>
      <c r="F5" s="13" t="s">
        <v>115</v>
      </c>
      <c r="G5" s="12" t="s">
        <v>113</v>
      </c>
      <c r="H5" s="12"/>
      <c r="I5" s="12"/>
      <c r="J5" s="12"/>
      <c r="K5" s="233" t="s">
        <v>188</v>
      </c>
      <c r="L5" s="14" t="s">
        <v>122</v>
      </c>
      <c r="M5" s="84"/>
    </row>
    <row r="6" spans="2:13" s="10" customFormat="1" ht="15">
      <c r="B6" s="15"/>
      <c r="C6" s="16"/>
      <c r="D6" s="16"/>
      <c r="E6" s="17"/>
      <c r="F6" s="17"/>
      <c r="G6" s="16"/>
      <c r="H6" s="16"/>
      <c r="I6" s="16"/>
      <c r="J6" s="16"/>
      <c r="K6" s="234"/>
      <c r="L6" s="18"/>
      <c r="M6" s="84"/>
    </row>
    <row r="7" spans="2:14" s="10" customFormat="1" ht="20.25">
      <c r="B7" s="19"/>
      <c r="C7" s="20" t="s">
        <v>123</v>
      </c>
      <c r="D7" s="21"/>
      <c r="E7" s="22"/>
      <c r="F7" s="22"/>
      <c r="G7" s="22"/>
      <c r="H7" s="22"/>
      <c r="I7" s="22"/>
      <c r="J7" s="21"/>
      <c r="K7" s="235"/>
      <c r="L7" s="23"/>
      <c r="M7" s="88"/>
      <c r="N7" s="83"/>
    </row>
    <row r="8" spans="2:14" s="10" customFormat="1" ht="15.75" thickBot="1">
      <c r="B8" s="24"/>
      <c r="E8" s="25"/>
      <c r="F8" s="25"/>
      <c r="K8" s="236"/>
      <c r="L8" s="26"/>
      <c r="M8" s="84"/>
      <c r="N8" s="27"/>
    </row>
    <row r="9" spans="2:14" ht="15">
      <c r="B9" s="120">
        <v>0</v>
      </c>
      <c r="C9" s="138" t="s">
        <v>0</v>
      </c>
      <c r="D9" s="138" t="s">
        <v>104</v>
      </c>
      <c r="E9" s="122">
        <v>117.59</v>
      </c>
      <c r="F9" s="122">
        <v>17.07</v>
      </c>
      <c r="G9" s="122">
        <f>SUM(E9:F9)</f>
        <v>134.66</v>
      </c>
      <c r="H9" s="122">
        <v>2.8600000000000003</v>
      </c>
      <c r="I9" s="122">
        <f>SUM(G9+H9)</f>
        <v>137.52</v>
      </c>
      <c r="J9" s="138" t="s">
        <v>88</v>
      </c>
      <c r="K9" s="237">
        <v>1560</v>
      </c>
      <c r="L9" s="123"/>
      <c r="M9" s="127"/>
      <c r="N9" s="46"/>
    </row>
    <row r="10" spans="2:14" ht="15">
      <c r="B10" s="124">
        <v>0</v>
      </c>
      <c r="C10" s="139" t="s">
        <v>1</v>
      </c>
      <c r="D10" s="139" t="s">
        <v>105</v>
      </c>
      <c r="E10" s="113">
        <v>105.69</v>
      </c>
      <c r="F10" s="113">
        <v>15.34</v>
      </c>
      <c r="G10" s="113">
        <f aca="true" t="shared" si="0" ref="G10:G84">SUM(E10:F10)</f>
        <v>121.03</v>
      </c>
      <c r="H10" s="113">
        <v>2.8600000000000003</v>
      </c>
      <c r="I10" s="113">
        <f aca="true" t="shared" si="1" ref="I10:I24">SUM(G10+H10)</f>
        <v>123.89</v>
      </c>
      <c r="J10" s="139" t="s">
        <v>89</v>
      </c>
      <c r="K10" s="238">
        <v>1560</v>
      </c>
      <c r="L10" s="126"/>
      <c r="M10" s="127"/>
      <c r="N10" s="46"/>
    </row>
    <row r="11" spans="2:14" ht="15">
      <c r="B11" s="124">
        <v>0</v>
      </c>
      <c r="C11" s="139" t="s">
        <v>2</v>
      </c>
      <c r="D11" s="139" t="s">
        <v>105</v>
      </c>
      <c r="E11" s="113">
        <v>92.36</v>
      </c>
      <c r="F11" s="113">
        <v>12.62</v>
      </c>
      <c r="G11" s="113">
        <f t="shared" si="0"/>
        <v>104.98</v>
      </c>
      <c r="H11" s="113">
        <v>6.220000000000001</v>
      </c>
      <c r="I11" s="113">
        <f t="shared" si="1"/>
        <v>111.2</v>
      </c>
      <c r="J11" s="139" t="s">
        <v>88</v>
      </c>
      <c r="K11" s="238">
        <v>1560</v>
      </c>
      <c r="L11" s="126"/>
      <c r="M11" s="127"/>
      <c r="N11" s="46"/>
    </row>
    <row r="12" spans="2:14" ht="15">
      <c r="B12" s="29">
        <v>1</v>
      </c>
      <c r="C12" s="30" t="s">
        <v>3</v>
      </c>
      <c r="D12" s="30" t="s">
        <v>104</v>
      </c>
      <c r="E12" s="91">
        <v>114.75</v>
      </c>
      <c r="F12" s="91">
        <v>16.25</v>
      </c>
      <c r="G12" s="90">
        <f t="shared" si="0"/>
        <v>131</v>
      </c>
      <c r="H12" s="90">
        <v>3.52</v>
      </c>
      <c r="I12" s="90">
        <f t="shared" si="1"/>
        <v>134.52</v>
      </c>
      <c r="J12" s="33" t="s">
        <v>88</v>
      </c>
      <c r="K12" s="239">
        <v>1560</v>
      </c>
      <c r="L12" s="28">
        <f aca="true" t="shared" si="2" ref="L12:L24">ROUNDUP(I12*K12,-1)</f>
        <v>209860</v>
      </c>
      <c r="M12" s="127"/>
      <c r="N12" s="46"/>
    </row>
    <row r="13" spans="2:14" ht="31.5">
      <c r="B13" s="29">
        <v>1</v>
      </c>
      <c r="C13" s="30" t="s">
        <v>4</v>
      </c>
      <c r="D13" s="30" t="s">
        <v>105</v>
      </c>
      <c r="E13" s="91">
        <v>88.59</v>
      </c>
      <c r="F13" s="91">
        <v>14.09</v>
      </c>
      <c r="G13" s="90">
        <f t="shared" si="0"/>
        <v>102.68</v>
      </c>
      <c r="H13" s="90">
        <v>3.52</v>
      </c>
      <c r="I13" s="90">
        <f t="shared" si="1"/>
        <v>106.2</v>
      </c>
      <c r="J13" s="33" t="s">
        <v>89</v>
      </c>
      <c r="K13" s="239">
        <v>1560</v>
      </c>
      <c r="L13" s="28">
        <f t="shared" si="2"/>
        <v>165680</v>
      </c>
      <c r="M13" s="127"/>
      <c r="N13" s="46"/>
    </row>
    <row r="14" spans="2:13" ht="31.5">
      <c r="B14" s="217">
        <v>1</v>
      </c>
      <c r="C14" s="218" t="s">
        <v>5</v>
      </c>
      <c r="D14" s="218" t="s">
        <v>104</v>
      </c>
      <c r="E14" s="219">
        <v>110.21</v>
      </c>
      <c r="F14" s="219">
        <v>16.5</v>
      </c>
      <c r="G14" s="220">
        <f t="shared" si="0"/>
        <v>126.71</v>
      </c>
      <c r="H14" s="220">
        <v>3.52</v>
      </c>
      <c r="I14" s="220">
        <f t="shared" si="1"/>
        <v>130.23</v>
      </c>
      <c r="J14" s="221" t="s">
        <v>88</v>
      </c>
      <c r="K14" s="240">
        <v>1200</v>
      </c>
      <c r="L14" s="222">
        <f t="shared" si="2"/>
        <v>156280</v>
      </c>
      <c r="M14" s="216" t="s">
        <v>226</v>
      </c>
    </row>
    <row r="15" spans="2:14" ht="31.5">
      <c r="B15" s="29">
        <v>2</v>
      </c>
      <c r="C15" s="30" t="s">
        <v>6</v>
      </c>
      <c r="D15" s="30" t="s">
        <v>104</v>
      </c>
      <c r="E15" s="91">
        <v>107.62</v>
      </c>
      <c r="F15" s="91">
        <v>17.11</v>
      </c>
      <c r="G15" s="90">
        <f t="shared" si="0"/>
        <v>124.73</v>
      </c>
      <c r="H15" s="90">
        <v>3.52</v>
      </c>
      <c r="I15" s="90">
        <f t="shared" si="1"/>
        <v>128.25</v>
      </c>
      <c r="J15" s="33" t="s">
        <v>88</v>
      </c>
      <c r="K15" s="239">
        <v>1560</v>
      </c>
      <c r="L15" s="28">
        <f t="shared" si="2"/>
        <v>200070</v>
      </c>
      <c r="M15" s="127"/>
      <c r="N15" s="46"/>
    </row>
    <row r="16" spans="2:14" s="168" customFormat="1" ht="31.5" customHeight="1">
      <c r="B16" s="169">
        <v>2</v>
      </c>
      <c r="C16" s="170" t="s">
        <v>7</v>
      </c>
      <c r="D16" s="170" t="s">
        <v>105</v>
      </c>
      <c r="E16" s="171">
        <v>72.32</v>
      </c>
      <c r="F16" s="171">
        <v>11.5</v>
      </c>
      <c r="G16" s="172">
        <f t="shared" si="0"/>
        <v>83.82</v>
      </c>
      <c r="H16" s="172">
        <v>2.7800000000000002</v>
      </c>
      <c r="I16" s="172">
        <f t="shared" si="1"/>
        <v>86.6</v>
      </c>
      <c r="J16" s="173" t="s">
        <v>89</v>
      </c>
      <c r="K16" s="241">
        <v>1470</v>
      </c>
      <c r="L16" s="174">
        <f t="shared" si="2"/>
        <v>127310</v>
      </c>
      <c r="M16" s="166"/>
      <c r="N16" s="167"/>
    </row>
    <row r="17" spans="2:14" ht="15">
      <c r="B17" s="29">
        <v>2</v>
      </c>
      <c r="C17" s="30" t="s">
        <v>8</v>
      </c>
      <c r="D17" s="30" t="s">
        <v>104</v>
      </c>
      <c r="E17" s="91">
        <v>105.04</v>
      </c>
      <c r="F17" s="91">
        <v>15.72</v>
      </c>
      <c r="G17" s="90">
        <f t="shared" si="0"/>
        <v>120.76</v>
      </c>
      <c r="H17" s="90">
        <v>3.35</v>
      </c>
      <c r="I17" s="90">
        <f t="shared" si="1"/>
        <v>124.11</v>
      </c>
      <c r="J17" s="33" t="s">
        <v>88</v>
      </c>
      <c r="K17" s="239">
        <v>1560</v>
      </c>
      <c r="L17" s="28">
        <f t="shared" si="2"/>
        <v>193620</v>
      </c>
      <c r="M17" s="127"/>
      <c r="N17" s="46"/>
    </row>
    <row r="18" spans="2:14" ht="31.5">
      <c r="B18" s="29">
        <v>3</v>
      </c>
      <c r="C18" s="30" t="s">
        <v>9</v>
      </c>
      <c r="D18" s="30" t="s">
        <v>104</v>
      </c>
      <c r="E18" s="91">
        <v>100.31</v>
      </c>
      <c r="F18" s="91">
        <v>15.95</v>
      </c>
      <c r="G18" s="90">
        <f t="shared" si="0"/>
        <v>116.26</v>
      </c>
      <c r="H18" s="90">
        <v>3.35</v>
      </c>
      <c r="I18" s="90">
        <f t="shared" si="1"/>
        <v>119.61</v>
      </c>
      <c r="J18" s="33" t="s">
        <v>88</v>
      </c>
      <c r="K18" s="239">
        <v>1800</v>
      </c>
      <c r="L18" s="28">
        <f t="shared" si="2"/>
        <v>215300</v>
      </c>
      <c r="M18" s="127"/>
      <c r="N18" s="46"/>
    </row>
    <row r="19" spans="2:14" s="168" customFormat="1" ht="31.5" customHeight="1">
      <c r="B19" s="169">
        <v>3</v>
      </c>
      <c r="C19" s="170" t="s">
        <v>10</v>
      </c>
      <c r="D19" s="170" t="s">
        <v>105</v>
      </c>
      <c r="E19" s="171">
        <v>71.91</v>
      </c>
      <c r="F19" s="171">
        <v>11.44</v>
      </c>
      <c r="G19" s="172">
        <f t="shared" si="0"/>
        <v>83.35</v>
      </c>
      <c r="H19" s="172">
        <v>5.33</v>
      </c>
      <c r="I19" s="172">
        <f t="shared" si="1"/>
        <v>88.67999999999999</v>
      </c>
      <c r="J19" s="173" t="s">
        <v>89</v>
      </c>
      <c r="K19" s="241">
        <v>1470</v>
      </c>
      <c r="L19" s="174">
        <f t="shared" si="2"/>
        <v>130360</v>
      </c>
      <c r="M19" s="166"/>
      <c r="N19" s="167"/>
    </row>
    <row r="20" spans="2:14" ht="15">
      <c r="B20" s="185">
        <v>3</v>
      </c>
      <c r="C20" s="186" t="s">
        <v>11</v>
      </c>
      <c r="D20" s="186" t="s">
        <v>104</v>
      </c>
      <c r="E20" s="187">
        <v>104.86</v>
      </c>
      <c r="F20" s="187">
        <v>15.69</v>
      </c>
      <c r="G20" s="188">
        <f t="shared" si="0"/>
        <v>120.55</v>
      </c>
      <c r="H20" s="188">
        <v>7.93</v>
      </c>
      <c r="I20" s="188">
        <f t="shared" si="1"/>
        <v>128.48</v>
      </c>
      <c r="J20" s="189" t="s">
        <v>88</v>
      </c>
      <c r="K20" s="242">
        <v>1800</v>
      </c>
      <c r="L20" s="190">
        <f t="shared" si="2"/>
        <v>231270</v>
      </c>
      <c r="M20" s="127"/>
      <c r="N20" s="46"/>
    </row>
    <row r="21" spans="2:14" ht="31.5">
      <c r="B21" s="200">
        <v>4</v>
      </c>
      <c r="C21" s="203" t="s">
        <v>12</v>
      </c>
      <c r="D21" s="203" t="s">
        <v>104</v>
      </c>
      <c r="E21" s="206">
        <v>83.14</v>
      </c>
      <c r="F21" s="206">
        <v>12.69</v>
      </c>
      <c r="G21" s="209">
        <f t="shared" si="0"/>
        <v>95.83</v>
      </c>
      <c r="H21" s="209"/>
      <c r="I21" s="188"/>
      <c r="J21" s="189"/>
      <c r="K21" s="242"/>
      <c r="L21" s="197"/>
      <c r="M21" s="127"/>
      <c r="N21" s="46"/>
    </row>
    <row r="22" spans="2:14" ht="15.75">
      <c r="B22" s="201"/>
      <c r="C22" s="204" t="s">
        <v>14</v>
      </c>
      <c r="D22" s="204"/>
      <c r="E22" s="207">
        <v>42.43</v>
      </c>
      <c r="F22" s="207">
        <v>2.49</v>
      </c>
      <c r="G22" s="210">
        <f t="shared" si="0"/>
        <v>44.92</v>
      </c>
      <c r="H22" s="210"/>
      <c r="I22" s="212"/>
      <c r="J22" s="214"/>
      <c r="K22" s="243"/>
      <c r="L22" s="198"/>
      <c r="M22" s="127"/>
      <c r="N22" s="46"/>
    </row>
    <row r="23" spans="2:14" ht="15.75">
      <c r="B23" s="202"/>
      <c r="C23" s="205"/>
      <c r="D23" s="205"/>
      <c r="E23" s="208"/>
      <c r="F23" s="208"/>
      <c r="G23" s="211">
        <f>SUM(G21:G22)</f>
        <v>140.75</v>
      </c>
      <c r="H23" s="211">
        <v>6.67</v>
      </c>
      <c r="I23" s="213">
        <f t="shared" si="1"/>
        <v>147.42</v>
      </c>
      <c r="J23" s="215" t="s">
        <v>88</v>
      </c>
      <c r="K23" s="244">
        <v>1470</v>
      </c>
      <c r="L23" s="199">
        <f t="shared" si="2"/>
        <v>216710</v>
      </c>
      <c r="M23" s="127"/>
      <c r="N23" s="46"/>
    </row>
    <row r="24" spans="2:14" ht="15.75" thickBot="1">
      <c r="B24" s="191">
        <v>4</v>
      </c>
      <c r="C24" s="192" t="s">
        <v>13</v>
      </c>
      <c r="D24" s="192" t="s">
        <v>104</v>
      </c>
      <c r="E24" s="193">
        <v>125.9</v>
      </c>
      <c r="F24" s="193">
        <v>18.85</v>
      </c>
      <c r="G24" s="194">
        <f t="shared" si="0"/>
        <v>144.75</v>
      </c>
      <c r="H24" s="194">
        <v>3.55</v>
      </c>
      <c r="I24" s="194">
        <f t="shared" si="1"/>
        <v>148.3</v>
      </c>
      <c r="J24" s="195" t="s">
        <v>88</v>
      </c>
      <c r="K24" s="245">
        <v>1800</v>
      </c>
      <c r="L24" s="196">
        <f t="shared" si="2"/>
        <v>266940</v>
      </c>
      <c r="M24" s="127"/>
      <c r="N24" s="46"/>
    </row>
    <row r="25" spans="2:12" ht="15">
      <c r="B25" s="41"/>
      <c r="C25" s="42"/>
      <c r="D25" s="42"/>
      <c r="E25" s="43"/>
      <c r="F25" s="44"/>
      <c r="G25" s="4"/>
      <c r="H25" s="4"/>
      <c r="I25" s="4"/>
      <c r="K25" s="246"/>
      <c r="L25" s="45"/>
    </row>
    <row r="26" spans="2:12" ht="15">
      <c r="B26" s="41"/>
      <c r="C26" s="2" t="s">
        <v>124</v>
      </c>
      <c r="D26" s="42"/>
      <c r="E26" s="43"/>
      <c r="F26" s="44"/>
      <c r="G26" s="4"/>
      <c r="H26" s="4"/>
      <c r="I26" s="4"/>
      <c r="K26" s="246"/>
      <c r="L26" s="45"/>
    </row>
    <row r="27" spans="2:12" ht="15.75" thickBot="1">
      <c r="B27" s="41"/>
      <c r="C27" s="10"/>
      <c r="G27" s="4"/>
      <c r="H27" s="4"/>
      <c r="I27" s="4"/>
      <c r="K27" s="246"/>
      <c r="L27" s="45"/>
    </row>
    <row r="28" spans="2:14" ht="15">
      <c r="B28" s="120">
        <v>0</v>
      </c>
      <c r="C28" s="138" t="s">
        <v>15</v>
      </c>
      <c r="D28" s="138" t="s">
        <v>104</v>
      </c>
      <c r="E28" s="122">
        <v>115.88</v>
      </c>
      <c r="F28" s="122">
        <v>17.46</v>
      </c>
      <c r="G28" s="122">
        <f t="shared" si="0"/>
        <v>133.34</v>
      </c>
      <c r="H28" s="122">
        <v>2.87</v>
      </c>
      <c r="I28" s="122">
        <f>SUM(G28+H28)</f>
        <v>136.21</v>
      </c>
      <c r="J28" s="138" t="s">
        <v>88</v>
      </c>
      <c r="K28" s="237">
        <v>1560</v>
      </c>
      <c r="L28" s="123"/>
      <c r="M28" s="89"/>
      <c r="N28" s="46"/>
    </row>
    <row r="29" spans="2:14" ht="15">
      <c r="B29" s="143">
        <v>0</v>
      </c>
      <c r="C29" s="144" t="s">
        <v>16</v>
      </c>
      <c r="D29" s="144" t="s">
        <v>105</v>
      </c>
      <c r="E29" s="90">
        <v>106.94</v>
      </c>
      <c r="F29" s="90">
        <v>16.11</v>
      </c>
      <c r="G29" s="90">
        <f t="shared" si="0"/>
        <v>123.05</v>
      </c>
      <c r="H29" s="90">
        <v>2.87</v>
      </c>
      <c r="I29" s="90">
        <f aca="true" t="shared" si="3" ref="I29:I41">SUM(G29+H29)</f>
        <v>125.92</v>
      </c>
      <c r="J29" s="144" t="s">
        <v>89</v>
      </c>
      <c r="K29" s="239">
        <v>1560</v>
      </c>
      <c r="L29" s="28">
        <f aca="true" t="shared" si="4" ref="L29:L41">ROUNDUP(I29*K29,-1)</f>
        <v>196440</v>
      </c>
      <c r="M29" s="89"/>
      <c r="N29" s="46"/>
    </row>
    <row r="30" spans="2:14" ht="15">
      <c r="B30" s="143">
        <v>0</v>
      </c>
      <c r="C30" s="144" t="s">
        <v>17</v>
      </c>
      <c r="D30" s="144" t="s">
        <v>105</v>
      </c>
      <c r="E30" s="90">
        <v>91.56</v>
      </c>
      <c r="F30" s="90">
        <v>12.98</v>
      </c>
      <c r="G30" s="90">
        <f t="shared" si="0"/>
        <v>104.54</v>
      </c>
      <c r="H30" s="90">
        <v>6.23</v>
      </c>
      <c r="I30" s="90">
        <f t="shared" si="3"/>
        <v>110.77000000000001</v>
      </c>
      <c r="J30" s="144" t="s">
        <v>88</v>
      </c>
      <c r="K30" s="239">
        <v>1560</v>
      </c>
      <c r="L30" s="28">
        <f t="shared" si="4"/>
        <v>172810</v>
      </c>
      <c r="M30" s="89"/>
      <c r="N30" s="46"/>
    </row>
    <row r="31" spans="2:14" ht="31.5">
      <c r="B31" s="29">
        <v>1</v>
      </c>
      <c r="C31" s="30" t="s">
        <v>87</v>
      </c>
      <c r="D31" s="30" t="s">
        <v>104</v>
      </c>
      <c r="E31" s="91">
        <v>108.73</v>
      </c>
      <c r="F31" s="91">
        <v>17.95</v>
      </c>
      <c r="G31" s="90">
        <f t="shared" si="0"/>
        <v>126.68</v>
      </c>
      <c r="H31" s="90">
        <v>3.53</v>
      </c>
      <c r="I31" s="90">
        <f t="shared" si="3"/>
        <v>130.21</v>
      </c>
      <c r="J31" s="33" t="s">
        <v>88</v>
      </c>
      <c r="K31" s="239">
        <v>1560</v>
      </c>
      <c r="L31" s="28">
        <f t="shared" si="4"/>
        <v>203130</v>
      </c>
      <c r="M31" s="89"/>
      <c r="N31" s="10"/>
    </row>
    <row r="32" spans="2:14" s="168" customFormat="1" ht="31.5" customHeight="1">
      <c r="B32" s="169">
        <v>1</v>
      </c>
      <c r="C32" s="170" t="s">
        <v>18</v>
      </c>
      <c r="D32" s="170" t="s">
        <v>105</v>
      </c>
      <c r="E32" s="171">
        <v>84.06</v>
      </c>
      <c r="F32" s="171">
        <v>13.88</v>
      </c>
      <c r="G32" s="172">
        <f t="shared" si="0"/>
        <v>97.94</v>
      </c>
      <c r="H32" s="172">
        <v>3.53</v>
      </c>
      <c r="I32" s="172">
        <f t="shared" si="3"/>
        <v>101.47</v>
      </c>
      <c r="J32" s="173" t="s">
        <v>89</v>
      </c>
      <c r="K32" s="241">
        <v>1470</v>
      </c>
      <c r="L32" s="174">
        <f t="shared" si="4"/>
        <v>149170</v>
      </c>
      <c r="M32" s="175"/>
      <c r="N32" s="176"/>
    </row>
    <row r="33" spans="2:14" ht="15">
      <c r="B33" s="29">
        <v>1</v>
      </c>
      <c r="C33" s="30" t="s">
        <v>19</v>
      </c>
      <c r="D33" s="30" t="s">
        <v>104</v>
      </c>
      <c r="E33" s="91">
        <v>106.89</v>
      </c>
      <c r="F33" s="91">
        <v>16.61</v>
      </c>
      <c r="G33" s="90">
        <f t="shared" si="0"/>
        <v>123.5</v>
      </c>
      <c r="H33" s="90">
        <v>3.53</v>
      </c>
      <c r="I33" s="90">
        <f t="shared" si="3"/>
        <v>127.03</v>
      </c>
      <c r="J33" s="33" t="s">
        <v>88</v>
      </c>
      <c r="K33" s="239">
        <v>1560</v>
      </c>
      <c r="L33" s="28">
        <f t="shared" si="4"/>
        <v>198170</v>
      </c>
      <c r="M33" s="89"/>
      <c r="N33" s="46"/>
    </row>
    <row r="34" spans="2:14" ht="31.5">
      <c r="B34" s="29">
        <v>2</v>
      </c>
      <c r="C34" s="30" t="s">
        <v>20</v>
      </c>
      <c r="D34" s="30" t="s">
        <v>104</v>
      </c>
      <c r="E34" s="91">
        <v>105.29</v>
      </c>
      <c r="F34" s="91">
        <v>17.38</v>
      </c>
      <c r="G34" s="90">
        <f t="shared" si="0"/>
        <v>122.67</v>
      </c>
      <c r="H34" s="90">
        <v>3.53</v>
      </c>
      <c r="I34" s="90">
        <f t="shared" si="3"/>
        <v>126.2</v>
      </c>
      <c r="J34" s="33" t="s">
        <v>88</v>
      </c>
      <c r="K34" s="239">
        <v>1560</v>
      </c>
      <c r="L34" s="28">
        <f t="shared" si="4"/>
        <v>196880</v>
      </c>
      <c r="M34" s="89"/>
      <c r="N34" s="10"/>
    </row>
    <row r="35" spans="2:14" s="168" customFormat="1" ht="33" customHeight="1">
      <c r="B35" s="169">
        <v>2</v>
      </c>
      <c r="C35" s="170" t="s">
        <v>21</v>
      </c>
      <c r="D35" s="170" t="s">
        <v>105</v>
      </c>
      <c r="E35" s="171">
        <v>74.09</v>
      </c>
      <c r="F35" s="171">
        <v>12.23</v>
      </c>
      <c r="G35" s="172">
        <f t="shared" si="0"/>
        <v>86.32000000000001</v>
      </c>
      <c r="H35" s="172">
        <v>2.79</v>
      </c>
      <c r="I35" s="172">
        <f t="shared" si="3"/>
        <v>89.11000000000001</v>
      </c>
      <c r="J35" s="173" t="s">
        <v>89</v>
      </c>
      <c r="K35" s="241">
        <v>1470</v>
      </c>
      <c r="L35" s="174">
        <f t="shared" si="4"/>
        <v>131000</v>
      </c>
      <c r="M35" s="175"/>
      <c r="N35" s="176"/>
    </row>
    <row r="36" spans="2:14" ht="15">
      <c r="B36" s="29">
        <v>2</v>
      </c>
      <c r="C36" s="30" t="s">
        <v>22</v>
      </c>
      <c r="D36" s="30" t="s">
        <v>104</v>
      </c>
      <c r="E36" s="91">
        <v>104.3</v>
      </c>
      <c r="F36" s="91">
        <v>16.21</v>
      </c>
      <c r="G36" s="90">
        <f t="shared" si="0"/>
        <v>120.50999999999999</v>
      </c>
      <c r="H36" s="90">
        <v>3.35</v>
      </c>
      <c r="I36" s="90">
        <f t="shared" si="3"/>
        <v>123.85999999999999</v>
      </c>
      <c r="J36" s="33" t="s">
        <v>88</v>
      </c>
      <c r="K36" s="239">
        <v>1560</v>
      </c>
      <c r="L36" s="28">
        <f t="shared" si="4"/>
        <v>193230</v>
      </c>
      <c r="M36" s="89"/>
      <c r="N36" s="10"/>
    </row>
    <row r="37" spans="2:14" ht="15">
      <c r="B37" s="29">
        <v>3</v>
      </c>
      <c r="C37" s="30" t="s">
        <v>23</v>
      </c>
      <c r="D37" s="30" t="s">
        <v>104</v>
      </c>
      <c r="E37" s="91">
        <v>104.89</v>
      </c>
      <c r="F37" s="91">
        <v>17.32</v>
      </c>
      <c r="G37" s="90">
        <f t="shared" si="0"/>
        <v>122.21000000000001</v>
      </c>
      <c r="H37" s="90">
        <v>3.35</v>
      </c>
      <c r="I37" s="90">
        <f t="shared" si="3"/>
        <v>125.56</v>
      </c>
      <c r="J37" s="33" t="s">
        <v>88</v>
      </c>
      <c r="K37" s="239">
        <v>1800</v>
      </c>
      <c r="L37" s="28">
        <f t="shared" si="4"/>
        <v>226010</v>
      </c>
      <c r="M37" s="89"/>
      <c r="N37" s="10"/>
    </row>
    <row r="38" spans="2:14" ht="15">
      <c r="B38" s="96">
        <v>3</v>
      </c>
      <c r="C38" s="97" t="s">
        <v>24</v>
      </c>
      <c r="D38" s="97" t="s">
        <v>105</v>
      </c>
      <c r="E38" s="98">
        <v>73.55</v>
      </c>
      <c r="F38" s="98">
        <v>12.14</v>
      </c>
      <c r="G38" s="99">
        <f t="shared" si="0"/>
        <v>85.69</v>
      </c>
      <c r="H38" s="99">
        <v>5.34</v>
      </c>
      <c r="I38" s="113">
        <f t="shared" si="3"/>
        <v>91.03</v>
      </c>
      <c r="J38" s="100" t="s">
        <v>89</v>
      </c>
      <c r="K38" s="238">
        <v>1800</v>
      </c>
      <c r="L38" s="126"/>
      <c r="M38" s="85"/>
      <c r="N38" s="10"/>
    </row>
    <row r="39" spans="2:14" ht="15">
      <c r="B39" s="29">
        <v>3</v>
      </c>
      <c r="C39" s="30" t="s">
        <v>25</v>
      </c>
      <c r="D39" s="30" t="s">
        <v>104</v>
      </c>
      <c r="E39" s="91">
        <v>104.03</v>
      </c>
      <c r="F39" s="91">
        <v>16.17</v>
      </c>
      <c r="G39" s="90">
        <f t="shared" si="0"/>
        <v>120.2</v>
      </c>
      <c r="H39" s="90">
        <v>7.94</v>
      </c>
      <c r="I39" s="90">
        <f t="shared" si="3"/>
        <v>128.14000000000001</v>
      </c>
      <c r="J39" s="33" t="s">
        <v>88</v>
      </c>
      <c r="K39" s="239">
        <v>1800</v>
      </c>
      <c r="L39" s="28">
        <f t="shared" si="4"/>
        <v>230660</v>
      </c>
      <c r="M39" s="89"/>
      <c r="N39" s="10"/>
    </row>
    <row r="40" spans="2:14" ht="15">
      <c r="B40" s="96">
        <v>4</v>
      </c>
      <c r="C40" s="97" t="s">
        <v>26</v>
      </c>
      <c r="D40" s="97" t="s">
        <v>104</v>
      </c>
      <c r="E40" s="98">
        <v>143.74</v>
      </c>
      <c r="F40" s="98">
        <v>22.79</v>
      </c>
      <c r="G40" s="99">
        <f t="shared" si="0"/>
        <v>166.53</v>
      </c>
      <c r="H40" s="99">
        <v>6.66</v>
      </c>
      <c r="I40" s="113">
        <f t="shared" si="3"/>
        <v>173.19</v>
      </c>
      <c r="J40" s="100" t="s">
        <v>88</v>
      </c>
      <c r="K40" s="238">
        <v>1800</v>
      </c>
      <c r="L40" s="126"/>
      <c r="M40" s="85"/>
      <c r="N40" s="10"/>
    </row>
    <row r="41" spans="2:14" ht="15.75" thickBot="1">
      <c r="B41" s="37">
        <v>4</v>
      </c>
      <c r="C41" s="38" t="s">
        <v>27</v>
      </c>
      <c r="D41" s="38" t="s">
        <v>104</v>
      </c>
      <c r="E41" s="94">
        <v>126.48</v>
      </c>
      <c r="F41" s="94">
        <v>19.66</v>
      </c>
      <c r="G41" s="95">
        <f t="shared" si="0"/>
        <v>146.14000000000001</v>
      </c>
      <c r="H41" s="95">
        <v>3.56</v>
      </c>
      <c r="I41" s="95">
        <f t="shared" si="3"/>
        <v>149.70000000000002</v>
      </c>
      <c r="J41" s="39" t="s">
        <v>88</v>
      </c>
      <c r="K41" s="247">
        <v>1800</v>
      </c>
      <c r="L41" s="40">
        <f t="shared" si="4"/>
        <v>269460</v>
      </c>
      <c r="M41" s="89"/>
      <c r="N41" s="10"/>
    </row>
    <row r="42" spans="2:14" ht="15">
      <c r="B42" s="41"/>
      <c r="C42" s="42"/>
      <c r="D42" s="42"/>
      <c r="E42" s="43"/>
      <c r="F42" s="44"/>
      <c r="G42" s="4"/>
      <c r="H42" s="4"/>
      <c r="I42" s="4"/>
      <c r="K42" s="246"/>
      <c r="L42" s="45"/>
      <c r="N42" s="10"/>
    </row>
    <row r="43" spans="2:14" ht="15">
      <c r="B43" s="19"/>
      <c r="C43" s="20" t="s">
        <v>128</v>
      </c>
      <c r="D43" s="21"/>
      <c r="E43" s="22"/>
      <c r="F43" s="22"/>
      <c r="G43" s="22"/>
      <c r="H43" s="22"/>
      <c r="I43" s="22"/>
      <c r="J43" s="21"/>
      <c r="K43" s="248"/>
      <c r="L43" s="23"/>
      <c r="M43" s="88"/>
      <c r="N43" s="10"/>
    </row>
    <row r="44" spans="2:14" ht="15.75" thickBot="1">
      <c r="B44" s="19"/>
      <c r="C44" s="1"/>
      <c r="D44" s="21"/>
      <c r="E44" s="22"/>
      <c r="F44" s="22"/>
      <c r="G44" s="22"/>
      <c r="H44" s="22"/>
      <c r="I44" s="22"/>
      <c r="J44" s="21"/>
      <c r="K44" s="248"/>
      <c r="L44" s="23"/>
      <c r="M44" s="88"/>
      <c r="N44" s="10"/>
    </row>
    <row r="45" spans="2:14" ht="15">
      <c r="B45" s="145">
        <v>1</v>
      </c>
      <c r="C45" s="146" t="s">
        <v>28</v>
      </c>
      <c r="D45" s="146" t="s">
        <v>104</v>
      </c>
      <c r="E45" s="147">
        <v>108.73</v>
      </c>
      <c r="F45" s="147">
        <v>17.94</v>
      </c>
      <c r="G45" s="148">
        <f t="shared" si="0"/>
        <v>126.67</v>
      </c>
      <c r="H45" s="148">
        <v>2.16</v>
      </c>
      <c r="I45" s="148">
        <f>SUM(G45+H45)</f>
        <v>128.83</v>
      </c>
      <c r="J45" s="149" t="s">
        <v>88</v>
      </c>
      <c r="K45" s="249">
        <v>1560</v>
      </c>
      <c r="L45" s="142">
        <f>ROUNDUP(I45*K45,-1)</f>
        <v>200980</v>
      </c>
      <c r="M45" s="89"/>
      <c r="N45" s="10"/>
    </row>
    <row r="46" spans="2:14" ht="15">
      <c r="B46" s="143">
        <v>1</v>
      </c>
      <c r="C46" s="144" t="s">
        <v>129</v>
      </c>
      <c r="D46" s="144" t="s">
        <v>105</v>
      </c>
      <c r="E46" s="32">
        <v>84.06</v>
      </c>
      <c r="F46" s="32">
        <v>13.87</v>
      </c>
      <c r="G46" s="32">
        <f t="shared" si="0"/>
        <v>97.93</v>
      </c>
      <c r="H46" s="32">
        <v>3.02</v>
      </c>
      <c r="I46" s="32">
        <f aca="true" t="shared" si="5" ref="I46:I55">SUM(G46+H46)</f>
        <v>100.95</v>
      </c>
      <c r="J46" s="144" t="s">
        <v>89</v>
      </c>
      <c r="K46" s="239">
        <v>1560</v>
      </c>
      <c r="L46" s="28">
        <f aca="true" t="shared" si="6" ref="L46:L55">ROUNDUP(I46*K46,-1)</f>
        <v>157490</v>
      </c>
      <c r="M46" s="89"/>
      <c r="N46" s="46"/>
    </row>
    <row r="47" spans="2:14" ht="15">
      <c r="B47" s="29">
        <v>1</v>
      </c>
      <c r="C47" s="30" t="s">
        <v>29</v>
      </c>
      <c r="D47" s="30" t="s">
        <v>104</v>
      </c>
      <c r="E47" s="31">
        <v>106.89</v>
      </c>
      <c r="F47" s="31">
        <v>16.6</v>
      </c>
      <c r="G47" s="32">
        <f t="shared" si="0"/>
        <v>123.49000000000001</v>
      </c>
      <c r="H47" s="32">
        <v>3.02</v>
      </c>
      <c r="I47" s="32">
        <f t="shared" si="5"/>
        <v>126.51</v>
      </c>
      <c r="J47" s="33" t="s">
        <v>88</v>
      </c>
      <c r="K47" s="239">
        <v>1560</v>
      </c>
      <c r="L47" s="28">
        <f t="shared" si="6"/>
        <v>197360</v>
      </c>
      <c r="M47" s="89"/>
      <c r="N47" s="150"/>
    </row>
    <row r="48" spans="2:14" ht="15">
      <c r="B48" s="29">
        <v>2</v>
      </c>
      <c r="C48" s="30" t="s">
        <v>30</v>
      </c>
      <c r="D48" s="30" t="s">
        <v>104</v>
      </c>
      <c r="E48" s="31">
        <v>105.29</v>
      </c>
      <c r="F48" s="31">
        <v>17.37</v>
      </c>
      <c r="G48" s="32">
        <f t="shared" si="0"/>
        <v>122.66000000000001</v>
      </c>
      <c r="H48" s="32">
        <v>3.66</v>
      </c>
      <c r="I48" s="32">
        <f t="shared" si="5"/>
        <v>126.32000000000001</v>
      </c>
      <c r="J48" s="33" t="s">
        <v>88</v>
      </c>
      <c r="K48" s="239">
        <v>1560</v>
      </c>
      <c r="L48" s="28">
        <f t="shared" si="6"/>
        <v>197060</v>
      </c>
      <c r="M48" s="89"/>
      <c r="N48" s="150"/>
    </row>
    <row r="49" spans="2:13" ht="15">
      <c r="B49" s="96">
        <v>2</v>
      </c>
      <c r="C49" s="97" t="s">
        <v>31</v>
      </c>
      <c r="D49" s="97" t="s">
        <v>105</v>
      </c>
      <c r="E49" s="102">
        <v>74.09</v>
      </c>
      <c r="F49" s="102">
        <v>12.22</v>
      </c>
      <c r="G49" s="103">
        <f t="shared" si="0"/>
        <v>86.31</v>
      </c>
      <c r="H49" s="103">
        <v>4.08</v>
      </c>
      <c r="I49" s="119">
        <f t="shared" si="5"/>
        <v>90.39</v>
      </c>
      <c r="J49" s="100" t="s">
        <v>89</v>
      </c>
      <c r="K49" s="238"/>
      <c r="L49" s="126"/>
      <c r="M49" s="85"/>
    </row>
    <row r="50" spans="2:14" ht="15">
      <c r="B50" s="29">
        <v>2</v>
      </c>
      <c r="C50" s="30" t="s">
        <v>32</v>
      </c>
      <c r="D50" s="30" t="s">
        <v>104</v>
      </c>
      <c r="E50" s="31">
        <v>104.3</v>
      </c>
      <c r="F50" s="31">
        <v>16.19</v>
      </c>
      <c r="G50" s="32">
        <f t="shared" si="0"/>
        <v>120.49</v>
      </c>
      <c r="H50" s="32">
        <v>4.38</v>
      </c>
      <c r="I50" s="32">
        <f t="shared" si="5"/>
        <v>124.86999999999999</v>
      </c>
      <c r="J50" s="33" t="s">
        <v>88</v>
      </c>
      <c r="K50" s="239">
        <v>1560</v>
      </c>
      <c r="L50" s="28">
        <f t="shared" si="6"/>
        <v>194800</v>
      </c>
      <c r="M50" s="89"/>
      <c r="N50" s="46"/>
    </row>
    <row r="51" spans="2:13" ht="15">
      <c r="B51" s="29">
        <v>3</v>
      </c>
      <c r="C51" s="30" t="s">
        <v>33</v>
      </c>
      <c r="D51" s="30" t="s">
        <v>104</v>
      </c>
      <c r="E51" s="31">
        <v>104.89</v>
      </c>
      <c r="F51" s="31">
        <v>17.3</v>
      </c>
      <c r="G51" s="32">
        <f t="shared" si="0"/>
        <v>122.19</v>
      </c>
      <c r="H51" s="32">
        <v>5.73</v>
      </c>
      <c r="I51" s="32">
        <f t="shared" si="5"/>
        <v>127.92</v>
      </c>
      <c r="J51" s="33" t="s">
        <v>88</v>
      </c>
      <c r="K51" s="239">
        <v>1800</v>
      </c>
      <c r="L51" s="28">
        <f t="shared" si="6"/>
        <v>230260</v>
      </c>
      <c r="M51" s="89"/>
    </row>
    <row r="52" spans="2:13" ht="15">
      <c r="B52" s="29">
        <v>3</v>
      </c>
      <c r="C52" s="30" t="s">
        <v>34</v>
      </c>
      <c r="D52" s="30" t="s">
        <v>105</v>
      </c>
      <c r="E52" s="31">
        <v>73.55</v>
      </c>
      <c r="F52" s="31">
        <v>12.13</v>
      </c>
      <c r="G52" s="32">
        <f t="shared" si="0"/>
        <v>85.67999999999999</v>
      </c>
      <c r="H52" s="32">
        <v>4.93</v>
      </c>
      <c r="I52" s="32">
        <f t="shared" si="5"/>
        <v>90.60999999999999</v>
      </c>
      <c r="J52" s="33" t="s">
        <v>89</v>
      </c>
      <c r="K52" s="239">
        <v>1800</v>
      </c>
      <c r="L52" s="28">
        <f t="shared" si="6"/>
        <v>163100</v>
      </c>
      <c r="M52" s="89"/>
    </row>
    <row r="53" spans="2:13" ht="15">
      <c r="B53" s="29">
        <v>3</v>
      </c>
      <c r="C53" s="30" t="s">
        <v>35</v>
      </c>
      <c r="D53" s="30" t="s">
        <v>104</v>
      </c>
      <c r="E53" s="31">
        <v>104.03</v>
      </c>
      <c r="F53" s="31">
        <v>16.15</v>
      </c>
      <c r="G53" s="32">
        <f t="shared" si="0"/>
        <v>120.18</v>
      </c>
      <c r="H53" s="32">
        <v>2.6</v>
      </c>
      <c r="I53" s="32">
        <f t="shared" si="5"/>
        <v>122.78</v>
      </c>
      <c r="J53" s="33" t="s">
        <v>88</v>
      </c>
      <c r="K53" s="239">
        <v>1800</v>
      </c>
      <c r="L53" s="28">
        <f t="shared" si="6"/>
        <v>221010</v>
      </c>
      <c r="M53" s="89"/>
    </row>
    <row r="54" spans="2:13" ht="15">
      <c r="B54" s="96">
        <v>4</v>
      </c>
      <c r="C54" s="97" t="s">
        <v>36</v>
      </c>
      <c r="D54" s="97" t="s">
        <v>104</v>
      </c>
      <c r="E54" s="102">
        <v>143.74</v>
      </c>
      <c r="F54" s="102">
        <v>22.77</v>
      </c>
      <c r="G54" s="103">
        <f t="shared" si="0"/>
        <v>166.51000000000002</v>
      </c>
      <c r="H54" s="103">
        <v>4.2</v>
      </c>
      <c r="I54" s="119">
        <f t="shared" si="5"/>
        <v>170.71</v>
      </c>
      <c r="J54" s="100" t="s">
        <v>88</v>
      </c>
      <c r="K54" s="238">
        <v>1800</v>
      </c>
      <c r="L54" s="126"/>
      <c r="M54" s="85"/>
    </row>
    <row r="55" spans="2:14" ht="15.75" thickBot="1">
      <c r="B55" s="129">
        <v>4</v>
      </c>
      <c r="C55" s="130" t="s">
        <v>37</v>
      </c>
      <c r="D55" s="130" t="s">
        <v>104</v>
      </c>
      <c r="E55" s="131">
        <v>126.48</v>
      </c>
      <c r="F55" s="131">
        <v>19.65</v>
      </c>
      <c r="G55" s="132">
        <f t="shared" si="0"/>
        <v>146.13</v>
      </c>
      <c r="H55" s="132">
        <v>3.93</v>
      </c>
      <c r="I55" s="133">
        <f t="shared" si="5"/>
        <v>150.06</v>
      </c>
      <c r="J55" s="134" t="s">
        <v>88</v>
      </c>
      <c r="K55" s="247">
        <v>1800</v>
      </c>
      <c r="L55" s="40">
        <f t="shared" si="6"/>
        <v>270110</v>
      </c>
      <c r="M55" s="89"/>
      <c r="N55" s="46"/>
    </row>
    <row r="56" spans="2:12" ht="15">
      <c r="B56" s="41"/>
      <c r="C56" s="42"/>
      <c r="D56" s="42"/>
      <c r="E56" s="43"/>
      <c r="F56" s="44"/>
      <c r="G56" s="4"/>
      <c r="H56" s="4"/>
      <c r="I56" s="4"/>
      <c r="K56" s="246"/>
      <c r="L56" s="45"/>
    </row>
    <row r="57" spans="2:13" ht="15">
      <c r="B57" s="19"/>
      <c r="C57" s="20" t="s">
        <v>127</v>
      </c>
      <c r="D57" s="21"/>
      <c r="E57" s="22"/>
      <c r="F57" s="22"/>
      <c r="G57" s="22"/>
      <c r="H57" s="22"/>
      <c r="I57" s="22"/>
      <c r="J57" s="21"/>
      <c r="K57" s="248"/>
      <c r="L57" s="23"/>
      <c r="M57" s="88"/>
    </row>
    <row r="58" spans="2:12" ht="16.5" thickBot="1">
      <c r="B58" s="41"/>
      <c r="C58" s="10"/>
      <c r="G58" s="4"/>
      <c r="H58" s="4"/>
      <c r="I58" s="4"/>
      <c r="K58" s="246"/>
      <c r="L58" s="45"/>
    </row>
    <row r="59" spans="2:13" ht="31.5">
      <c r="B59" s="223">
        <v>1</v>
      </c>
      <c r="C59" s="224" t="s">
        <v>38</v>
      </c>
      <c r="D59" s="224" t="s">
        <v>104</v>
      </c>
      <c r="E59" s="225">
        <v>115.3</v>
      </c>
      <c r="F59" s="225">
        <v>17.38</v>
      </c>
      <c r="G59" s="226">
        <f t="shared" si="0"/>
        <v>132.68</v>
      </c>
      <c r="H59" s="226">
        <v>2.15</v>
      </c>
      <c r="I59" s="226">
        <f>SUM(G59+H59)</f>
        <v>134.83</v>
      </c>
      <c r="J59" s="227" t="s">
        <v>88</v>
      </c>
      <c r="K59" s="250">
        <v>1200</v>
      </c>
      <c r="L59" s="228">
        <f>+I59*K59</f>
        <v>161796.00000000003</v>
      </c>
      <c r="M59" s="216" t="s">
        <v>226</v>
      </c>
    </row>
    <row r="60" spans="2:13" ht="31.5">
      <c r="B60" s="29">
        <v>1</v>
      </c>
      <c r="C60" s="30" t="s">
        <v>39</v>
      </c>
      <c r="D60" s="30" t="s">
        <v>105</v>
      </c>
      <c r="E60" s="31">
        <v>99</v>
      </c>
      <c r="F60" s="31">
        <v>14.92</v>
      </c>
      <c r="G60" s="32">
        <f t="shared" si="0"/>
        <v>113.92</v>
      </c>
      <c r="H60" s="32">
        <v>3.01</v>
      </c>
      <c r="I60" s="128">
        <f aca="true" t="shared" si="7" ref="I60:I69">SUM(G60+H60)</f>
        <v>116.93</v>
      </c>
      <c r="J60" s="33" t="s">
        <v>89</v>
      </c>
      <c r="K60" s="239">
        <v>1560</v>
      </c>
      <c r="L60" s="28">
        <f>ROUNDUP(I60*K60,-1)</f>
        <v>182420</v>
      </c>
      <c r="M60" s="89"/>
    </row>
    <row r="61" spans="2:13" ht="31.5">
      <c r="B61" s="217">
        <v>1</v>
      </c>
      <c r="C61" s="218" t="s">
        <v>40</v>
      </c>
      <c r="D61" s="218" t="s">
        <v>104</v>
      </c>
      <c r="E61" s="229">
        <v>118.27</v>
      </c>
      <c r="F61" s="229">
        <v>16.77</v>
      </c>
      <c r="G61" s="230">
        <f t="shared" si="0"/>
        <v>135.04</v>
      </c>
      <c r="H61" s="230">
        <v>3.01</v>
      </c>
      <c r="I61" s="230">
        <f t="shared" si="7"/>
        <v>138.04999999999998</v>
      </c>
      <c r="J61" s="221" t="s">
        <v>88</v>
      </c>
      <c r="K61" s="240">
        <v>1200</v>
      </c>
      <c r="L61" s="222">
        <f aca="true" t="shared" si="8" ref="L61:L67">ROUNDUP(I61*K61,-1)</f>
        <v>165660</v>
      </c>
      <c r="M61" s="216" t="s">
        <v>226</v>
      </c>
    </row>
    <row r="62" spans="2:13" ht="31.5">
      <c r="B62" s="29">
        <v>2</v>
      </c>
      <c r="C62" s="30" t="s">
        <v>41</v>
      </c>
      <c r="D62" s="30" t="s">
        <v>104</v>
      </c>
      <c r="E62" s="31">
        <v>108.45</v>
      </c>
      <c r="F62" s="31">
        <v>16.35</v>
      </c>
      <c r="G62" s="32">
        <f t="shared" si="0"/>
        <v>124.80000000000001</v>
      </c>
      <c r="H62" s="32">
        <v>3.65</v>
      </c>
      <c r="I62" s="128">
        <f t="shared" si="7"/>
        <v>128.45000000000002</v>
      </c>
      <c r="J62" s="33" t="s">
        <v>88</v>
      </c>
      <c r="K62" s="239">
        <v>1560</v>
      </c>
      <c r="L62" s="28">
        <f t="shared" si="8"/>
        <v>200390</v>
      </c>
      <c r="M62" s="89"/>
    </row>
    <row r="63" spans="2:13" ht="15">
      <c r="B63" s="29">
        <v>2</v>
      </c>
      <c r="C63" s="30" t="s">
        <v>42</v>
      </c>
      <c r="D63" s="30" t="s">
        <v>105</v>
      </c>
      <c r="E63" s="31">
        <v>85.9</v>
      </c>
      <c r="F63" s="31">
        <v>12.95</v>
      </c>
      <c r="G63" s="32">
        <f t="shared" si="0"/>
        <v>98.85000000000001</v>
      </c>
      <c r="H63" s="32">
        <v>4.06</v>
      </c>
      <c r="I63" s="128">
        <f t="shared" si="7"/>
        <v>102.91000000000001</v>
      </c>
      <c r="J63" s="33" t="s">
        <v>89</v>
      </c>
      <c r="K63" s="239">
        <v>1560</v>
      </c>
      <c r="L63" s="28">
        <f t="shared" si="8"/>
        <v>160540</v>
      </c>
      <c r="M63" s="89"/>
    </row>
    <row r="64" spans="2:13" ht="15">
      <c r="B64" s="29">
        <v>2</v>
      </c>
      <c r="C64" s="30" t="s">
        <v>43</v>
      </c>
      <c r="D64" s="30" t="s">
        <v>104</v>
      </c>
      <c r="E64" s="31">
        <v>112.48</v>
      </c>
      <c r="F64" s="31">
        <v>15.96</v>
      </c>
      <c r="G64" s="32">
        <f t="shared" si="0"/>
        <v>128.44</v>
      </c>
      <c r="H64" s="32">
        <v>4.36</v>
      </c>
      <c r="I64" s="128">
        <f t="shared" si="7"/>
        <v>132.8</v>
      </c>
      <c r="J64" s="33" t="s">
        <v>88</v>
      </c>
      <c r="K64" s="239">
        <v>1560</v>
      </c>
      <c r="L64" s="28">
        <f t="shared" si="8"/>
        <v>207170</v>
      </c>
      <c r="M64" s="89"/>
    </row>
    <row r="65" spans="2:13" ht="15">
      <c r="B65" s="29">
        <v>3</v>
      </c>
      <c r="C65" s="30" t="s">
        <v>44</v>
      </c>
      <c r="D65" s="30" t="s">
        <v>104</v>
      </c>
      <c r="E65" s="31">
        <v>108.93</v>
      </c>
      <c r="F65" s="31">
        <v>16.42</v>
      </c>
      <c r="G65" s="32">
        <f t="shared" si="0"/>
        <v>125.35000000000001</v>
      </c>
      <c r="H65" s="32">
        <v>5.7</v>
      </c>
      <c r="I65" s="128">
        <f t="shared" si="7"/>
        <v>131.05</v>
      </c>
      <c r="J65" s="33" t="s">
        <v>88</v>
      </c>
      <c r="K65" s="239">
        <v>1800</v>
      </c>
      <c r="L65" s="28">
        <f t="shared" si="8"/>
        <v>235890</v>
      </c>
      <c r="M65" s="89"/>
    </row>
    <row r="66" spans="2:13" ht="15">
      <c r="B66" s="96">
        <v>3</v>
      </c>
      <c r="C66" s="97" t="s">
        <v>45</v>
      </c>
      <c r="D66" s="97" t="s">
        <v>105</v>
      </c>
      <c r="E66" s="102">
        <v>84.83</v>
      </c>
      <c r="F66" s="102">
        <v>12.79</v>
      </c>
      <c r="G66" s="103">
        <f t="shared" si="0"/>
        <v>97.62</v>
      </c>
      <c r="H66" s="103">
        <v>5.68</v>
      </c>
      <c r="I66" s="103">
        <f t="shared" si="7"/>
        <v>103.30000000000001</v>
      </c>
      <c r="J66" s="100" t="s">
        <v>89</v>
      </c>
      <c r="K66" s="238">
        <v>1800</v>
      </c>
      <c r="L66" s="126"/>
      <c r="M66" s="85"/>
    </row>
    <row r="67" spans="2:13" ht="15">
      <c r="B67" s="29">
        <v>3</v>
      </c>
      <c r="C67" s="30" t="s">
        <v>46</v>
      </c>
      <c r="D67" s="30" t="s">
        <v>104</v>
      </c>
      <c r="E67" s="31">
        <v>113.07</v>
      </c>
      <c r="F67" s="31">
        <v>16.04</v>
      </c>
      <c r="G67" s="32">
        <f t="shared" si="0"/>
        <v>129.10999999999999</v>
      </c>
      <c r="H67" s="32">
        <v>4.3</v>
      </c>
      <c r="I67" s="128">
        <f t="shared" si="7"/>
        <v>133.41</v>
      </c>
      <c r="J67" s="33" t="s">
        <v>88</v>
      </c>
      <c r="K67" s="239">
        <v>1800</v>
      </c>
      <c r="L67" s="28">
        <f t="shared" si="8"/>
        <v>240140</v>
      </c>
      <c r="M67" s="89"/>
    </row>
    <row r="68" spans="2:13" ht="15">
      <c r="B68" s="110">
        <v>4</v>
      </c>
      <c r="C68" s="112" t="s">
        <v>192</v>
      </c>
      <c r="D68" s="112" t="s">
        <v>104</v>
      </c>
      <c r="E68" s="155">
        <v>140.74</v>
      </c>
      <c r="F68" s="155">
        <v>20.37</v>
      </c>
      <c r="G68" s="119">
        <f t="shared" si="0"/>
        <v>161.11</v>
      </c>
      <c r="H68" s="119">
        <v>2.67</v>
      </c>
      <c r="I68" s="103">
        <f t="shared" si="7"/>
        <v>163.78</v>
      </c>
      <c r="J68" s="111" t="s">
        <v>88</v>
      </c>
      <c r="K68" s="238">
        <v>1800</v>
      </c>
      <c r="L68" s="126"/>
      <c r="M68" s="89"/>
    </row>
    <row r="69" spans="2:13" ht="15.75" thickBot="1">
      <c r="B69" s="104">
        <v>4</v>
      </c>
      <c r="C69" s="105" t="s">
        <v>193</v>
      </c>
      <c r="D69" s="105" t="s">
        <v>104</v>
      </c>
      <c r="E69" s="106">
        <v>136.04</v>
      </c>
      <c r="F69" s="106">
        <v>19.31</v>
      </c>
      <c r="G69" s="107">
        <f t="shared" si="0"/>
        <v>155.35</v>
      </c>
      <c r="H69" s="107">
        <v>3.91</v>
      </c>
      <c r="I69" s="107">
        <f t="shared" si="7"/>
        <v>159.26</v>
      </c>
      <c r="J69" s="108" t="s">
        <v>88</v>
      </c>
      <c r="K69" s="251">
        <v>1800</v>
      </c>
      <c r="L69" s="137"/>
      <c r="M69" s="85"/>
    </row>
    <row r="70" spans="2:12" ht="15">
      <c r="B70" s="41"/>
      <c r="C70" s="42"/>
      <c r="D70" s="42"/>
      <c r="E70" s="43"/>
      <c r="F70" s="44"/>
      <c r="G70" s="4"/>
      <c r="H70" s="4"/>
      <c r="I70" s="4"/>
      <c r="K70" s="246"/>
      <c r="L70" s="45"/>
    </row>
    <row r="71" spans="2:13" ht="15">
      <c r="B71" s="19"/>
      <c r="C71" s="1" t="s">
        <v>126</v>
      </c>
      <c r="D71" s="21"/>
      <c r="E71" s="22"/>
      <c r="F71" s="22"/>
      <c r="G71" s="22"/>
      <c r="H71" s="22"/>
      <c r="I71" s="22"/>
      <c r="J71" s="21"/>
      <c r="K71" s="248"/>
      <c r="L71" s="23"/>
      <c r="M71" s="88"/>
    </row>
    <row r="72" spans="2:12" ht="16.5" thickBot="1">
      <c r="B72" s="41"/>
      <c r="C72" s="10"/>
      <c r="G72" s="4"/>
      <c r="H72" s="4"/>
      <c r="I72" s="4"/>
      <c r="K72" s="246"/>
      <c r="L72" s="45"/>
    </row>
    <row r="73" spans="2:13" s="168" customFormat="1" ht="31.5" customHeight="1">
      <c r="B73" s="177">
        <v>1</v>
      </c>
      <c r="C73" s="178" t="s">
        <v>47</v>
      </c>
      <c r="D73" s="178" t="s">
        <v>104</v>
      </c>
      <c r="E73" s="179">
        <v>128.21</v>
      </c>
      <c r="F73" s="179">
        <v>20.91</v>
      </c>
      <c r="G73" s="180">
        <f>SUM(E73:F73)</f>
        <v>149.12</v>
      </c>
      <c r="H73" s="180">
        <v>3.54</v>
      </c>
      <c r="I73" s="180">
        <f>SUM(G73+H73)</f>
        <v>152.66</v>
      </c>
      <c r="J73" s="181" t="s">
        <v>88</v>
      </c>
      <c r="K73" s="252">
        <v>1470</v>
      </c>
      <c r="L73" s="182">
        <f aca="true" t="shared" si="9" ref="L73:L78">ROUNDUP(I73*K73,-1)</f>
        <v>224420</v>
      </c>
      <c r="M73" s="175"/>
    </row>
    <row r="74" spans="2:13" s="168" customFormat="1" ht="33" customHeight="1">
      <c r="B74" s="169">
        <v>1</v>
      </c>
      <c r="C74" s="170" t="s">
        <v>106</v>
      </c>
      <c r="D74" s="170" t="s">
        <v>105</v>
      </c>
      <c r="E74" s="183">
        <v>109.2</v>
      </c>
      <c r="F74" s="183">
        <v>17.89</v>
      </c>
      <c r="G74" s="184">
        <f aca="true" t="shared" si="10" ref="G74:G80">SUM(E74:F74)</f>
        <v>127.09</v>
      </c>
      <c r="H74" s="184">
        <v>3.54</v>
      </c>
      <c r="I74" s="184">
        <f aca="true" t="shared" si="11" ref="I74:I80">SUM(G74+H74)</f>
        <v>130.63</v>
      </c>
      <c r="J74" s="173" t="s">
        <v>88</v>
      </c>
      <c r="K74" s="241">
        <v>1470</v>
      </c>
      <c r="L74" s="174">
        <f t="shared" si="9"/>
        <v>192030</v>
      </c>
      <c r="M74" s="175"/>
    </row>
    <row r="75" spans="2:13" s="168" customFormat="1" ht="30" customHeight="1">
      <c r="B75" s="253">
        <v>2</v>
      </c>
      <c r="C75" s="254" t="s">
        <v>107</v>
      </c>
      <c r="D75" s="254" t="s">
        <v>104</v>
      </c>
      <c r="E75" s="255">
        <v>118.6</v>
      </c>
      <c r="F75" s="255">
        <v>21.41</v>
      </c>
      <c r="G75" s="256">
        <f t="shared" si="10"/>
        <v>140.01</v>
      </c>
      <c r="H75" s="256">
        <v>3.48</v>
      </c>
      <c r="I75" s="256">
        <f t="shared" si="11"/>
        <v>143.48999999999998</v>
      </c>
      <c r="J75" s="257" t="s">
        <v>88</v>
      </c>
      <c r="K75" s="258"/>
      <c r="L75" s="259"/>
      <c r="M75" s="175"/>
    </row>
    <row r="76" spans="2:13" s="168" customFormat="1" ht="32.25" customHeight="1">
      <c r="B76" s="253">
        <v>2</v>
      </c>
      <c r="C76" s="254" t="s">
        <v>108</v>
      </c>
      <c r="D76" s="254" t="s">
        <v>105</v>
      </c>
      <c r="E76" s="255">
        <v>99.55</v>
      </c>
      <c r="F76" s="255">
        <v>16.86</v>
      </c>
      <c r="G76" s="256">
        <f t="shared" si="10"/>
        <v>116.41</v>
      </c>
      <c r="H76" s="256">
        <v>3.49</v>
      </c>
      <c r="I76" s="256">
        <f t="shared" si="11"/>
        <v>119.89999999999999</v>
      </c>
      <c r="J76" s="257" t="s">
        <v>88</v>
      </c>
      <c r="K76" s="258"/>
      <c r="L76" s="259"/>
      <c r="M76" s="175"/>
    </row>
    <row r="77" spans="2:13" ht="15">
      <c r="B77" s="260">
        <v>3</v>
      </c>
      <c r="C77" s="261" t="s">
        <v>109</v>
      </c>
      <c r="D77" s="261" t="s">
        <v>104</v>
      </c>
      <c r="E77" s="262">
        <v>118.6</v>
      </c>
      <c r="F77" s="262">
        <v>20.69</v>
      </c>
      <c r="G77" s="263">
        <f t="shared" si="10"/>
        <v>139.29</v>
      </c>
      <c r="H77" s="263">
        <v>2.36</v>
      </c>
      <c r="I77" s="263">
        <f t="shared" si="11"/>
        <v>141.65</v>
      </c>
      <c r="J77" s="264" t="s">
        <v>88</v>
      </c>
      <c r="K77" s="265">
        <v>1800</v>
      </c>
      <c r="L77" s="266">
        <f t="shared" si="9"/>
        <v>254970</v>
      </c>
      <c r="M77" s="89"/>
    </row>
    <row r="78" spans="2:13" ht="15">
      <c r="B78" s="260">
        <v>3</v>
      </c>
      <c r="C78" s="261" t="s">
        <v>48</v>
      </c>
      <c r="D78" s="261" t="s">
        <v>105</v>
      </c>
      <c r="E78" s="262">
        <v>99.55</v>
      </c>
      <c r="F78" s="262">
        <v>17.88</v>
      </c>
      <c r="G78" s="263">
        <f t="shared" si="10"/>
        <v>117.42999999999999</v>
      </c>
      <c r="H78" s="263">
        <v>2.49</v>
      </c>
      <c r="I78" s="263">
        <f t="shared" si="11"/>
        <v>119.91999999999999</v>
      </c>
      <c r="J78" s="264" t="s">
        <v>88</v>
      </c>
      <c r="K78" s="265">
        <v>1800</v>
      </c>
      <c r="L78" s="266">
        <f t="shared" si="9"/>
        <v>215860</v>
      </c>
      <c r="M78" s="89"/>
    </row>
    <row r="79" spans="2:13" ht="15">
      <c r="B79" s="96">
        <v>4</v>
      </c>
      <c r="C79" s="97" t="s">
        <v>49</v>
      </c>
      <c r="D79" s="97" t="s">
        <v>104</v>
      </c>
      <c r="E79" s="102">
        <v>118.6</v>
      </c>
      <c r="F79" s="102">
        <v>20</v>
      </c>
      <c r="G79" s="103">
        <f t="shared" si="10"/>
        <v>138.6</v>
      </c>
      <c r="H79" s="103">
        <v>2.49</v>
      </c>
      <c r="I79" s="119">
        <f t="shared" si="11"/>
        <v>141.09</v>
      </c>
      <c r="J79" s="100" t="s">
        <v>88</v>
      </c>
      <c r="K79" s="238"/>
      <c r="L79" s="126"/>
      <c r="M79" s="86"/>
    </row>
    <row r="80" spans="2:13" ht="15.75" thickBot="1">
      <c r="B80" s="104">
        <v>4</v>
      </c>
      <c r="C80" s="105" t="s">
        <v>50</v>
      </c>
      <c r="D80" s="105" t="s">
        <v>105</v>
      </c>
      <c r="E80" s="106">
        <v>99.55</v>
      </c>
      <c r="F80" s="106">
        <v>16.9</v>
      </c>
      <c r="G80" s="107">
        <f t="shared" si="10"/>
        <v>116.44999999999999</v>
      </c>
      <c r="H80" s="107">
        <v>2.49</v>
      </c>
      <c r="I80" s="135">
        <f t="shared" si="11"/>
        <v>118.93999999999998</v>
      </c>
      <c r="J80" s="108" t="s">
        <v>88</v>
      </c>
      <c r="K80" s="251"/>
      <c r="L80" s="137"/>
      <c r="M80" s="89"/>
    </row>
    <row r="81" spans="2:12" ht="15">
      <c r="B81" s="41"/>
      <c r="C81" s="42"/>
      <c r="D81" s="42"/>
      <c r="E81" s="43"/>
      <c r="F81" s="43"/>
      <c r="G81" s="4"/>
      <c r="H81" s="4"/>
      <c r="I81" s="4"/>
      <c r="K81" s="246"/>
      <c r="L81" s="45"/>
    </row>
    <row r="82" spans="2:13" ht="15">
      <c r="B82" s="19"/>
      <c r="C82" s="1" t="s">
        <v>125</v>
      </c>
      <c r="D82" s="21"/>
      <c r="E82" s="22"/>
      <c r="F82" s="22"/>
      <c r="G82" s="22"/>
      <c r="H82" s="22"/>
      <c r="I82" s="22"/>
      <c r="J82" s="21"/>
      <c r="K82" s="248"/>
      <c r="L82" s="23"/>
      <c r="M82" s="88"/>
    </row>
    <row r="83" spans="2:13" ht="15.75" thickBot="1">
      <c r="B83" s="19"/>
      <c r="C83" s="1"/>
      <c r="D83" s="21"/>
      <c r="E83" s="22"/>
      <c r="F83" s="22"/>
      <c r="G83" s="22"/>
      <c r="H83" s="22"/>
      <c r="I83" s="22"/>
      <c r="J83" s="21"/>
      <c r="K83" s="248"/>
      <c r="L83" s="23"/>
      <c r="M83" s="88"/>
    </row>
    <row r="84" spans="2:13" ht="15">
      <c r="B84" s="145">
        <v>1</v>
      </c>
      <c r="C84" s="151" t="s">
        <v>51</v>
      </c>
      <c r="D84" s="146" t="s">
        <v>104</v>
      </c>
      <c r="E84" s="148">
        <v>115.3</v>
      </c>
      <c r="F84" s="148">
        <v>16.23</v>
      </c>
      <c r="G84" s="148">
        <f t="shared" si="0"/>
        <v>131.53</v>
      </c>
      <c r="H84" s="148">
        <v>2.13</v>
      </c>
      <c r="I84" s="148">
        <f>SUM(G84+H84)</f>
        <v>133.66</v>
      </c>
      <c r="J84" s="149" t="s">
        <v>88</v>
      </c>
      <c r="K84" s="249">
        <v>1560</v>
      </c>
      <c r="L84" s="142">
        <f>ROUNDUP(I84*K84,-1)</f>
        <v>208510</v>
      </c>
      <c r="M84" s="89"/>
    </row>
    <row r="85" spans="2:13" ht="15">
      <c r="B85" s="29">
        <v>1</v>
      </c>
      <c r="C85" s="152" t="s">
        <v>52</v>
      </c>
      <c r="D85" s="30" t="s">
        <v>105</v>
      </c>
      <c r="E85" s="32">
        <v>99</v>
      </c>
      <c r="F85" s="32">
        <v>13.94</v>
      </c>
      <c r="G85" s="32">
        <f aca="true" t="shared" si="12" ref="G85:G144">SUM(E85:F85)</f>
        <v>112.94</v>
      </c>
      <c r="H85" s="32">
        <v>2.99</v>
      </c>
      <c r="I85" s="32">
        <f aca="true" t="shared" si="13" ref="I85:I94">SUM(G85+H85)</f>
        <v>115.92999999999999</v>
      </c>
      <c r="J85" s="33" t="s">
        <v>89</v>
      </c>
      <c r="K85" s="239">
        <v>1560</v>
      </c>
      <c r="L85" s="28">
        <f aca="true" t="shared" si="14" ref="L85:L92">ROUNDUP(I85*K85,-1)</f>
        <v>180860</v>
      </c>
      <c r="M85" s="89"/>
    </row>
    <row r="86" spans="2:13" ht="15">
      <c r="B86" s="29">
        <v>1</v>
      </c>
      <c r="C86" s="152" t="s">
        <v>53</v>
      </c>
      <c r="D86" s="30" t="s">
        <v>104</v>
      </c>
      <c r="E86" s="32">
        <v>118.27</v>
      </c>
      <c r="F86" s="32">
        <v>15.65</v>
      </c>
      <c r="G86" s="32">
        <f t="shared" si="12"/>
        <v>133.92</v>
      </c>
      <c r="H86" s="32">
        <v>2.99</v>
      </c>
      <c r="I86" s="32">
        <f t="shared" si="13"/>
        <v>136.91</v>
      </c>
      <c r="J86" s="33" t="s">
        <v>88</v>
      </c>
      <c r="K86" s="239">
        <v>1560</v>
      </c>
      <c r="L86" s="28">
        <f t="shared" si="14"/>
        <v>213580</v>
      </c>
      <c r="M86" s="89"/>
    </row>
    <row r="87" spans="2:13" ht="15">
      <c r="B87" s="29">
        <v>2</v>
      </c>
      <c r="C87" s="152" t="s">
        <v>54</v>
      </c>
      <c r="D87" s="30" t="s">
        <v>104</v>
      </c>
      <c r="E87" s="32">
        <v>108.45</v>
      </c>
      <c r="F87" s="32">
        <v>15.27</v>
      </c>
      <c r="G87" s="32">
        <f t="shared" si="12"/>
        <v>123.72</v>
      </c>
      <c r="H87" s="32">
        <v>3.63</v>
      </c>
      <c r="I87" s="32">
        <f t="shared" si="13"/>
        <v>127.35</v>
      </c>
      <c r="J87" s="33" t="s">
        <v>88</v>
      </c>
      <c r="K87" s="239">
        <v>1560</v>
      </c>
      <c r="L87" s="28">
        <f t="shared" si="14"/>
        <v>198670</v>
      </c>
      <c r="M87" s="89"/>
    </row>
    <row r="88" spans="2:13" ht="15">
      <c r="B88" s="29">
        <v>2</v>
      </c>
      <c r="C88" s="33" t="s">
        <v>55</v>
      </c>
      <c r="D88" s="30" t="s">
        <v>105</v>
      </c>
      <c r="E88" s="32">
        <v>85.9</v>
      </c>
      <c r="F88" s="32">
        <v>12.09</v>
      </c>
      <c r="G88" s="32">
        <f t="shared" si="12"/>
        <v>97.99000000000001</v>
      </c>
      <c r="H88" s="32">
        <v>4.06</v>
      </c>
      <c r="I88" s="32">
        <f t="shared" si="13"/>
        <v>102.05000000000001</v>
      </c>
      <c r="J88" s="33" t="s">
        <v>89</v>
      </c>
      <c r="K88" s="239">
        <v>1560</v>
      </c>
      <c r="L88" s="28">
        <f t="shared" si="14"/>
        <v>159200</v>
      </c>
      <c r="M88" s="89"/>
    </row>
    <row r="89" spans="2:13" ht="15">
      <c r="B89" s="29">
        <v>2</v>
      </c>
      <c r="C89" s="33" t="s">
        <v>56</v>
      </c>
      <c r="D89" s="30" t="s">
        <v>104</v>
      </c>
      <c r="E89" s="32">
        <v>112.48</v>
      </c>
      <c r="F89" s="32">
        <v>14.89</v>
      </c>
      <c r="G89" s="32">
        <f t="shared" si="12"/>
        <v>127.37</v>
      </c>
      <c r="H89" s="32">
        <v>4.35</v>
      </c>
      <c r="I89" s="32">
        <f t="shared" si="13"/>
        <v>131.72</v>
      </c>
      <c r="J89" s="33" t="s">
        <v>88</v>
      </c>
      <c r="K89" s="239">
        <v>1560</v>
      </c>
      <c r="L89" s="28">
        <f t="shared" si="14"/>
        <v>205490</v>
      </c>
      <c r="M89" s="89"/>
    </row>
    <row r="90" spans="2:13" ht="15">
      <c r="B90" s="29">
        <v>3</v>
      </c>
      <c r="C90" s="33" t="s">
        <v>57</v>
      </c>
      <c r="D90" s="30" t="s">
        <v>104</v>
      </c>
      <c r="E90" s="32">
        <v>108.93</v>
      </c>
      <c r="F90" s="32">
        <v>15.32</v>
      </c>
      <c r="G90" s="32">
        <f t="shared" si="12"/>
        <v>124.25</v>
      </c>
      <c r="H90" s="32">
        <v>5.7</v>
      </c>
      <c r="I90" s="32">
        <f t="shared" si="13"/>
        <v>129.95</v>
      </c>
      <c r="J90" s="33" t="s">
        <v>88</v>
      </c>
      <c r="K90" s="239">
        <v>1800</v>
      </c>
      <c r="L90" s="28">
        <f t="shared" si="14"/>
        <v>233910</v>
      </c>
      <c r="M90" s="89"/>
    </row>
    <row r="91" spans="2:13" ht="15">
      <c r="B91" s="96">
        <v>3</v>
      </c>
      <c r="C91" s="97" t="s">
        <v>58</v>
      </c>
      <c r="D91" s="97" t="s">
        <v>105</v>
      </c>
      <c r="E91" s="102">
        <v>84.83</v>
      </c>
      <c r="F91" s="102">
        <v>11.93</v>
      </c>
      <c r="G91" s="103">
        <f t="shared" si="12"/>
        <v>96.75999999999999</v>
      </c>
      <c r="H91" s="103">
        <v>5.67</v>
      </c>
      <c r="I91" s="119">
        <f t="shared" si="13"/>
        <v>102.42999999999999</v>
      </c>
      <c r="J91" s="100" t="s">
        <v>89</v>
      </c>
      <c r="K91" s="238">
        <v>1800</v>
      </c>
      <c r="L91" s="126"/>
      <c r="M91" s="85"/>
    </row>
    <row r="92" spans="2:13" ht="15">
      <c r="B92" s="29">
        <v>3</v>
      </c>
      <c r="C92" s="33" t="s">
        <v>59</v>
      </c>
      <c r="D92" s="30" t="s">
        <v>104</v>
      </c>
      <c r="E92" s="32">
        <v>113.07</v>
      </c>
      <c r="F92" s="32">
        <v>14.98</v>
      </c>
      <c r="G92" s="32">
        <f t="shared" si="12"/>
        <v>128.04999999999998</v>
      </c>
      <c r="H92" s="32">
        <v>4.28</v>
      </c>
      <c r="I92" s="32">
        <f t="shared" si="13"/>
        <v>132.32999999999998</v>
      </c>
      <c r="J92" s="33" t="s">
        <v>88</v>
      </c>
      <c r="K92" s="239">
        <v>1800</v>
      </c>
      <c r="L92" s="28">
        <f t="shared" si="14"/>
        <v>238200</v>
      </c>
      <c r="M92" s="89"/>
    </row>
    <row r="93" spans="2:13" ht="15">
      <c r="B93" s="96">
        <v>4</v>
      </c>
      <c r="C93" s="97" t="s">
        <v>194</v>
      </c>
      <c r="D93" s="97" t="s">
        <v>110</v>
      </c>
      <c r="E93" s="102">
        <v>140.74</v>
      </c>
      <c r="F93" s="102">
        <v>18.29</v>
      </c>
      <c r="G93" s="103">
        <f t="shared" si="12"/>
        <v>159.03</v>
      </c>
      <c r="H93" s="103">
        <v>2.66</v>
      </c>
      <c r="I93" s="119">
        <f t="shared" si="13"/>
        <v>161.69</v>
      </c>
      <c r="J93" s="100" t="s">
        <v>88</v>
      </c>
      <c r="K93" s="238">
        <v>1800</v>
      </c>
      <c r="L93" s="126"/>
      <c r="M93" s="85"/>
    </row>
    <row r="94" spans="2:13" ht="15.75" thickBot="1">
      <c r="B94" s="104">
        <v>4</v>
      </c>
      <c r="C94" s="105" t="s">
        <v>195</v>
      </c>
      <c r="D94" s="105" t="s">
        <v>110</v>
      </c>
      <c r="E94" s="106">
        <v>136.04</v>
      </c>
      <c r="F94" s="106">
        <v>17.67</v>
      </c>
      <c r="G94" s="107">
        <f t="shared" si="12"/>
        <v>153.70999999999998</v>
      </c>
      <c r="H94" s="107">
        <v>3.9</v>
      </c>
      <c r="I94" s="135">
        <f t="shared" si="13"/>
        <v>157.60999999999999</v>
      </c>
      <c r="J94" s="108" t="s">
        <v>88</v>
      </c>
      <c r="K94" s="251">
        <v>1800</v>
      </c>
      <c r="L94" s="137"/>
      <c r="M94" s="85"/>
    </row>
    <row r="95" spans="2:12" ht="15">
      <c r="B95" s="41"/>
      <c r="D95" s="42"/>
      <c r="G95" s="4"/>
      <c r="H95" s="4"/>
      <c r="I95" s="4"/>
      <c r="K95" s="246"/>
      <c r="L95" s="45"/>
    </row>
    <row r="96" spans="2:13" ht="15">
      <c r="B96" s="19"/>
      <c r="C96" s="1" t="s">
        <v>130</v>
      </c>
      <c r="D96" s="21"/>
      <c r="E96" s="22"/>
      <c r="F96" s="22"/>
      <c r="G96" s="22"/>
      <c r="H96" s="22"/>
      <c r="I96" s="22"/>
      <c r="J96" s="21"/>
      <c r="K96" s="248"/>
      <c r="L96" s="23"/>
      <c r="M96" s="88"/>
    </row>
    <row r="97" spans="2:13" ht="15.75" thickBot="1">
      <c r="B97" s="19"/>
      <c r="C97" s="1"/>
      <c r="D97" s="21"/>
      <c r="E97" s="22"/>
      <c r="F97" s="22"/>
      <c r="G97" s="22"/>
      <c r="H97" s="22"/>
      <c r="I97" s="22"/>
      <c r="J97" s="21"/>
      <c r="K97" s="248"/>
      <c r="L97" s="23"/>
      <c r="M97" s="88"/>
    </row>
    <row r="98" spans="2:14" ht="15">
      <c r="B98" s="140">
        <v>0</v>
      </c>
      <c r="C98" s="153" t="s">
        <v>60</v>
      </c>
      <c r="D98" s="153" t="s">
        <v>104</v>
      </c>
      <c r="E98" s="141">
        <v>115.88</v>
      </c>
      <c r="F98" s="141">
        <v>16.99</v>
      </c>
      <c r="G98" s="141">
        <f t="shared" si="12"/>
        <v>132.87</v>
      </c>
      <c r="H98" s="141">
        <v>2.87</v>
      </c>
      <c r="I98" s="141">
        <f>SUM(G98+H98)</f>
        <v>135.74</v>
      </c>
      <c r="J98" s="153" t="s">
        <v>88</v>
      </c>
      <c r="K98" s="249">
        <v>1560</v>
      </c>
      <c r="L98" s="142">
        <f>ROUNDUP(I98*K98,-1)</f>
        <v>211760</v>
      </c>
      <c r="M98" s="89"/>
      <c r="N98" s="47"/>
    </row>
    <row r="99" spans="2:14" ht="15">
      <c r="B99" s="143">
        <v>0</v>
      </c>
      <c r="C99" s="154" t="s">
        <v>61</v>
      </c>
      <c r="D99" s="154" t="s">
        <v>105</v>
      </c>
      <c r="E99" s="90">
        <v>106.94</v>
      </c>
      <c r="F99" s="90">
        <v>15.68</v>
      </c>
      <c r="G99" s="90">
        <f t="shared" si="12"/>
        <v>122.62</v>
      </c>
      <c r="H99" s="90">
        <v>2.87</v>
      </c>
      <c r="I99" s="90">
        <f aca="true" t="shared" si="15" ref="I99:I111">SUM(G99+H99)</f>
        <v>125.49000000000001</v>
      </c>
      <c r="J99" s="154" t="s">
        <v>89</v>
      </c>
      <c r="K99" s="239">
        <v>1560</v>
      </c>
      <c r="L99" s="28">
        <f aca="true" t="shared" si="16" ref="L99:L111">ROUNDUP(I99*K99,-1)</f>
        <v>195770</v>
      </c>
      <c r="M99" s="89"/>
      <c r="N99" s="47"/>
    </row>
    <row r="100" spans="2:14" ht="15">
      <c r="B100" s="34">
        <v>0</v>
      </c>
      <c r="C100" s="35" t="s">
        <v>62</v>
      </c>
      <c r="D100" s="35" t="s">
        <v>105</v>
      </c>
      <c r="E100" s="92">
        <v>92.16</v>
      </c>
      <c r="F100" s="92">
        <v>12.72</v>
      </c>
      <c r="G100" s="93">
        <f t="shared" si="12"/>
        <v>104.88</v>
      </c>
      <c r="H100" s="93">
        <v>0</v>
      </c>
      <c r="I100" s="90">
        <f t="shared" si="15"/>
        <v>104.88</v>
      </c>
      <c r="J100" s="36" t="s">
        <v>88</v>
      </c>
      <c r="K100" s="239">
        <v>1560</v>
      </c>
      <c r="L100" s="28"/>
      <c r="M100" s="85"/>
      <c r="N100" s="47"/>
    </row>
    <row r="101" spans="2:13" ht="15">
      <c r="B101" s="29">
        <v>1</v>
      </c>
      <c r="C101" s="33" t="s">
        <v>63</v>
      </c>
      <c r="D101" s="30" t="s">
        <v>104</v>
      </c>
      <c r="E101" s="90">
        <v>108.73</v>
      </c>
      <c r="F101" s="90">
        <v>16.44</v>
      </c>
      <c r="G101" s="90">
        <f t="shared" si="12"/>
        <v>125.17</v>
      </c>
      <c r="H101" s="90">
        <v>6.22</v>
      </c>
      <c r="I101" s="90">
        <f t="shared" si="15"/>
        <v>131.39000000000001</v>
      </c>
      <c r="J101" s="33" t="s">
        <v>88</v>
      </c>
      <c r="K101" s="239">
        <v>1560</v>
      </c>
      <c r="L101" s="28">
        <f t="shared" si="16"/>
        <v>204970</v>
      </c>
      <c r="M101" s="89"/>
    </row>
    <row r="102" spans="2:13" ht="15">
      <c r="B102" s="29">
        <v>1</v>
      </c>
      <c r="C102" s="33" t="s">
        <v>64</v>
      </c>
      <c r="D102" s="30" t="s">
        <v>105</v>
      </c>
      <c r="E102" s="90">
        <v>84.06</v>
      </c>
      <c r="F102" s="90">
        <v>13.5</v>
      </c>
      <c r="G102" s="90">
        <f t="shared" si="12"/>
        <v>97.56</v>
      </c>
      <c r="H102" s="90">
        <v>3.52</v>
      </c>
      <c r="I102" s="90">
        <f t="shared" si="15"/>
        <v>101.08</v>
      </c>
      <c r="J102" s="33" t="s">
        <v>89</v>
      </c>
      <c r="K102" s="239">
        <v>1560</v>
      </c>
      <c r="L102" s="28">
        <f t="shared" si="16"/>
        <v>157690</v>
      </c>
      <c r="M102" s="89"/>
    </row>
    <row r="103" spans="2:13" ht="15">
      <c r="B103" s="29">
        <v>1</v>
      </c>
      <c r="C103" s="33" t="s">
        <v>65</v>
      </c>
      <c r="D103" s="30" t="s">
        <v>104</v>
      </c>
      <c r="E103" s="90">
        <v>106.89</v>
      </c>
      <c r="F103" s="90">
        <v>17.17</v>
      </c>
      <c r="G103" s="90">
        <f t="shared" si="12"/>
        <v>124.06</v>
      </c>
      <c r="H103" s="90">
        <v>3.52</v>
      </c>
      <c r="I103" s="90">
        <f t="shared" si="15"/>
        <v>127.58</v>
      </c>
      <c r="J103" s="33" t="s">
        <v>88</v>
      </c>
      <c r="K103" s="239">
        <v>1560</v>
      </c>
      <c r="L103" s="28">
        <f t="shared" si="16"/>
        <v>199030</v>
      </c>
      <c r="M103" s="89"/>
    </row>
    <row r="104" spans="2:13" ht="15">
      <c r="B104" s="29">
        <v>2</v>
      </c>
      <c r="C104" s="33" t="s">
        <v>66</v>
      </c>
      <c r="D104" s="30" t="s">
        <v>104</v>
      </c>
      <c r="E104" s="90">
        <v>105.29</v>
      </c>
      <c r="F104" s="90">
        <v>15.92</v>
      </c>
      <c r="G104" s="90">
        <f t="shared" si="12"/>
        <v>121.21000000000001</v>
      </c>
      <c r="H104" s="90">
        <v>3.52</v>
      </c>
      <c r="I104" s="90">
        <f t="shared" si="15"/>
        <v>124.73</v>
      </c>
      <c r="J104" s="33" t="s">
        <v>88</v>
      </c>
      <c r="K104" s="239">
        <v>1560</v>
      </c>
      <c r="L104" s="28">
        <f t="shared" si="16"/>
        <v>194580</v>
      </c>
      <c r="M104" s="89"/>
    </row>
    <row r="105" spans="2:13" ht="15">
      <c r="B105" s="29">
        <v>2</v>
      </c>
      <c r="C105" s="33" t="s">
        <v>67</v>
      </c>
      <c r="D105" s="30" t="s">
        <v>105</v>
      </c>
      <c r="E105" s="90">
        <v>74.09</v>
      </c>
      <c r="F105" s="90">
        <v>11.9</v>
      </c>
      <c r="G105" s="90">
        <f t="shared" si="12"/>
        <v>85.99000000000001</v>
      </c>
      <c r="H105" s="90">
        <v>3.52</v>
      </c>
      <c r="I105" s="90">
        <f t="shared" si="15"/>
        <v>89.51</v>
      </c>
      <c r="J105" s="33" t="s">
        <v>89</v>
      </c>
      <c r="K105" s="239">
        <v>1560</v>
      </c>
      <c r="L105" s="28">
        <f t="shared" si="16"/>
        <v>139640</v>
      </c>
      <c r="M105" s="89"/>
    </row>
    <row r="106" spans="2:13" ht="15">
      <c r="B106" s="29">
        <v>2</v>
      </c>
      <c r="C106" s="33" t="s">
        <v>68</v>
      </c>
      <c r="D106" s="30" t="s">
        <v>104</v>
      </c>
      <c r="E106" s="90">
        <v>104.3</v>
      </c>
      <c r="F106" s="90">
        <v>16.76</v>
      </c>
      <c r="G106" s="90">
        <f t="shared" si="12"/>
        <v>121.06</v>
      </c>
      <c r="H106" s="90">
        <v>2.78</v>
      </c>
      <c r="I106" s="90">
        <f t="shared" si="15"/>
        <v>123.84</v>
      </c>
      <c r="J106" s="33" t="s">
        <v>88</v>
      </c>
      <c r="K106" s="239">
        <v>1560</v>
      </c>
      <c r="L106" s="28">
        <f t="shared" si="16"/>
        <v>193200</v>
      </c>
      <c r="M106" s="89"/>
    </row>
    <row r="107" spans="2:13" ht="15">
      <c r="B107" s="29">
        <v>3</v>
      </c>
      <c r="C107" s="33" t="s">
        <v>69</v>
      </c>
      <c r="D107" s="30" t="s">
        <v>104</v>
      </c>
      <c r="E107" s="90">
        <v>104.89</v>
      </c>
      <c r="F107" s="90">
        <v>15.86</v>
      </c>
      <c r="G107" s="90">
        <f t="shared" si="12"/>
        <v>120.75</v>
      </c>
      <c r="H107" s="90">
        <v>3.35</v>
      </c>
      <c r="I107" s="90">
        <f t="shared" si="15"/>
        <v>124.1</v>
      </c>
      <c r="J107" s="33" t="s">
        <v>88</v>
      </c>
      <c r="K107" s="239">
        <v>1800</v>
      </c>
      <c r="L107" s="28">
        <f t="shared" si="16"/>
        <v>223380</v>
      </c>
      <c r="M107" s="89"/>
    </row>
    <row r="108" spans="2:13" ht="15">
      <c r="B108" s="96">
        <v>3</v>
      </c>
      <c r="C108" s="97" t="s">
        <v>70</v>
      </c>
      <c r="D108" s="97" t="s">
        <v>105</v>
      </c>
      <c r="E108" s="98">
        <v>73.55</v>
      </c>
      <c r="F108" s="98">
        <v>11.82</v>
      </c>
      <c r="G108" s="99">
        <f t="shared" si="12"/>
        <v>85.37</v>
      </c>
      <c r="H108" s="99">
        <v>3.35</v>
      </c>
      <c r="I108" s="113">
        <f t="shared" si="15"/>
        <v>88.72</v>
      </c>
      <c r="J108" s="100" t="s">
        <v>89</v>
      </c>
      <c r="K108" s="238">
        <v>1800</v>
      </c>
      <c r="L108" s="126"/>
      <c r="M108" s="85"/>
    </row>
    <row r="109" spans="2:13" ht="15">
      <c r="B109" s="29">
        <v>3</v>
      </c>
      <c r="C109" s="33" t="s">
        <v>71</v>
      </c>
      <c r="D109" s="30" t="s">
        <v>104</v>
      </c>
      <c r="E109" s="90">
        <v>104.03</v>
      </c>
      <c r="F109" s="90">
        <v>16.71</v>
      </c>
      <c r="G109" s="90">
        <f t="shared" si="12"/>
        <v>120.74000000000001</v>
      </c>
      <c r="H109" s="90">
        <v>5.33</v>
      </c>
      <c r="I109" s="90">
        <f t="shared" si="15"/>
        <v>126.07000000000001</v>
      </c>
      <c r="J109" s="33" t="s">
        <v>88</v>
      </c>
      <c r="K109" s="239">
        <v>1800</v>
      </c>
      <c r="L109" s="28">
        <f t="shared" si="16"/>
        <v>226930</v>
      </c>
      <c r="M109" s="89"/>
    </row>
    <row r="110" spans="2:13" ht="15">
      <c r="B110" s="29">
        <v>4</v>
      </c>
      <c r="C110" s="33" t="s">
        <v>72</v>
      </c>
      <c r="D110" s="30" t="s">
        <v>110</v>
      </c>
      <c r="E110" s="90">
        <v>143.74</v>
      </c>
      <c r="F110" s="90">
        <v>21.75</v>
      </c>
      <c r="G110" s="90">
        <f t="shared" si="12"/>
        <v>165.49</v>
      </c>
      <c r="H110" s="90">
        <v>7.93</v>
      </c>
      <c r="I110" s="90">
        <f t="shared" si="15"/>
        <v>173.42000000000002</v>
      </c>
      <c r="J110" s="33" t="s">
        <v>88</v>
      </c>
      <c r="K110" s="239">
        <v>1800</v>
      </c>
      <c r="L110" s="28">
        <f t="shared" si="16"/>
        <v>312160</v>
      </c>
      <c r="M110" s="89"/>
    </row>
    <row r="111" spans="2:13" ht="15.75" thickBot="1">
      <c r="B111" s="37">
        <v>4</v>
      </c>
      <c r="C111" s="39" t="s">
        <v>73</v>
      </c>
      <c r="D111" s="38" t="s">
        <v>110</v>
      </c>
      <c r="E111" s="95">
        <v>126.48</v>
      </c>
      <c r="F111" s="95">
        <v>19.14</v>
      </c>
      <c r="G111" s="95">
        <f t="shared" si="12"/>
        <v>145.62</v>
      </c>
      <c r="H111" s="95">
        <v>6.65</v>
      </c>
      <c r="I111" s="95">
        <f t="shared" si="15"/>
        <v>152.27</v>
      </c>
      <c r="J111" s="39" t="s">
        <v>88</v>
      </c>
      <c r="K111" s="247">
        <v>1800</v>
      </c>
      <c r="L111" s="40">
        <f t="shared" si="16"/>
        <v>274090</v>
      </c>
      <c r="M111" s="89"/>
    </row>
    <row r="112" spans="2:12" ht="15">
      <c r="B112" s="41"/>
      <c r="D112" s="42"/>
      <c r="G112" s="4"/>
      <c r="H112" s="4"/>
      <c r="I112" s="4"/>
      <c r="K112" s="246"/>
      <c r="L112" s="45"/>
    </row>
    <row r="113" spans="2:13" ht="15">
      <c r="B113" s="19"/>
      <c r="C113" s="1" t="s">
        <v>131</v>
      </c>
      <c r="D113" s="21"/>
      <c r="E113" s="22"/>
      <c r="F113" s="22"/>
      <c r="G113" s="22"/>
      <c r="H113" s="22"/>
      <c r="I113" s="22"/>
      <c r="J113" s="21"/>
      <c r="K113" s="248"/>
      <c r="L113" s="23"/>
      <c r="M113" s="88"/>
    </row>
    <row r="114" spans="2:13" ht="15.75" thickBot="1">
      <c r="B114" s="19"/>
      <c r="C114" s="1"/>
      <c r="D114" s="21"/>
      <c r="E114" s="22"/>
      <c r="F114" s="22"/>
      <c r="G114" s="22"/>
      <c r="H114" s="22"/>
      <c r="I114" s="22"/>
      <c r="J114" s="21"/>
      <c r="K114" s="248"/>
      <c r="L114" s="23"/>
      <c r="M114" s="88"/>
    </row>
    <row r="115" spans="2:14" ht="15">
      <c r="B115" s="140">
        <v>0</v>
      </c>
      <c r="C115" s="153" t="s">
        <v>90</v>
      </c>
      <c r="D115" s="153" t="s">
        <v>104</v>
      </c>
      <c r="E115" s="141">
        <v>115.88</v>
      </c>
      <c r="F115" s="141">
        <v>16.93</v>
      </c>
      <c r="G115" s="141">
        <f t="shared" si="12"/>
        <v>132.81</v>
      </c>
      <c r="H115" s="141">
        <v>2.87</v>
      </c>
      <c r="I115" s="141">
        <f>SUM(G115+H115)</f>
        <v>135.68</v>
      </c>
      <c r="J115" s="153" t="s">
        <v>88</v>
      </c>
      <c r="K115" s="249">
        <v>1560</v>
      </c>
      <c r="L115" s="142">
        <f>ROUNDUP(I115*K115,-1)</f>
        <v>211670</v>
      </c>
      <c r="M115" s="89"/>
      <c r="N115" s="47"/>
    </row>
    <row r="116" spans="2:14" ht="15">
      <c r="B116" s="143">
        <v>0</v>
      </c>
      <c r="C116" s="154" t="s">
        <v>91</v>
      </c>
      <c r="D116" s="154" t="s">
        <v>105</v>
      </c>
      <c r="E116" s="90">
        <v>106.94</v>
      </c>
      <c r="F116" s="90">
        <v>15.62</v>
      </c>
      <c r="G116" s="90">
        <f t="shared" si="12"/>
        <v>122.56</v>
      </c>
      <c r="H116" s="90">
        <v>2.87</v>
      </c>
      <c r="I116" s="90">
        <f aca="true" t="shared" si="17" ref="I116:I128">SUM(G116+H116)</f>
        <v>125.43</v>
      </c>
      <c r="J116" s="154" t="s">
        <v>89</v>
      </c>
      <c r="K116" s="239">
        <v>1560</v>
      </c>
      <c r="L116" s="28">
        <f aca="true" t="shared" si="18" ref="L116:L128">ROUNDUP(I116*K116,-1)</f>
        <v>195680</v>
      </c>
      <c r="M116" s="89"/>
      <c r="N116" s="47"/>
    </row>
    <row r="117" spans="2:14" ht="15">
      <c r="B117" s="143">
        <v>0</v>
      </c>
      <c r="C117" s="154" t="s">
        <v>92</v>
      </c>
      <c r="D117" s="154" t="s">
        <v>105</v>
      </c>
      <c r="E117" s="90">
        <v>92.16</v>
      </c>
      <c r="F117" s="90">
        <v>13.28</v>
      </c>
      <c r="G117" s="90">
        <f t="shared" si="12"/>
        <v>105.44</v>
      </c>
      <c r="H117" s="90">
        <v>6.22</v>
      </c>
      <c r="I117" s="90">
        <f t="shared" si="17"/>
        <v>111.66</v>
      </c>
      <c r="J117" s="154" t="s">
        <v>88</v>
      </c>
      <c r="K117" s="239">
        <v>1560</v>
      </c>
      <c r="L117" s="28">
        <f t="shared" si="18"/>
        <v>174190</v>
      </c>
      <c r="M117" s="89"/>
      <c r="N117" s="47"/>
    </row>
    <row r="118" spans="2:13" ht="15">
      <c r="B118" s="29">
        <v>1</v>
      </c>
      <c r="C118" s="33" t="s">
        <v>93</v>
      </c>
      <c r="D118" s="30" t="s">
        <v>104</v>
      </c>
      <c r="E118" s="90">
        <v>108.73</v>
      </c>
      <c r="F118" s="90">
        <v>17.41</v>
      </c>
      <c r="G118" s="90">
        <f t="shared" si="12"/>
        <v>126.14</v>
      </c>
      <c r="H118" s="90">
        <v>3.52</v>
      </c>
      <c r="I118" s="90">
        <f t="shared" si="17"/>
        <v>129.66</v>
      </c>
      <c r="J118" s="33" t="s">
        <v>88</v>
      </c>
      <c r="K118" s="239">
        <v>1560</v>
      </c>
      <c r="L118" s="28">
        <f t="shared" si="18"/>
        <v>202270</v>
      </c>
      <c r="M118" s="89"/>
    </row>
    <row r="119" spans="2:13" ht="15">
      <c r="B119" s="29">
        <v>1</v>
      </c>
      <c r="C119" s="33" t="s">
        <v>94</v>
      </c>
      <c r="D119" s="30" t="s">
        <v>105</v>
      </c>
      <c r="E119" s="90">
        <v>84.06</v>
      </c>
      <c r="F119" s="90">
        <v>13.46</v>
      </c>
      <c r="G119" s="90">
        <f t="shared" si="12"/>
        <v>97.52000000000001</v>
      </c>
      <c r="H119" s="90">
        <v>3.52</v>
      </c>
      <c r="I119" s="90">
        <f t="shared" si="17"/>
        <v>101.04</v>
      </c>
      <c r="J119" s="33" t="s">
        <v>89</v>
      </c>
      <c r="K119" s="239">
        <v>1560</v>
      </c>
      <c r="L119" s="28">
        <f t="shared" si="18"/>
        <v>157630</v>
      </c>
      <c r="M119" s="89"/>
    </row>
    <row r="120" spans="2:13" ht="15">
      <c r="B120" s="29">
        <v>1</v>
      </c>
      <c r="C120" s="33" t="s">
        <v>95</v>
      </c>
      <c r="D120" s="30" t="s">
        <v>104</v>
      </c>
      <c r="E120" s="90">
        <v>106.89</v>
      </c>
      <c r="F120" s="90">
        <v>16.1</v>
      </c>
      <c r="G120" s="90">
        <f t="shared" si="12"/>
        <v>122.99000000000001</v>
      </c>
      <c r="H120" s="90">
        <v>3.52</v>
      </c>
      <c r="I120" s="90">
        <f t="shared" si="17"/>
        <v>126.51</v>
      </c>
      <c r="J120" s="33" t="s">
        <v>88</v>
      </c>
      <c r="K120" s="239">
        <v>1560</v>
      </c>
      <c r="L120" s="28">
        <f t="shared" si="18"/>
        <v>197360</v>
      </c>
      <c r="M120" s="89"/>
    </row>
    <row r="121" spans="2:13" ht="31.5">
      <c r="B121" s="29">
        <v>2</v>
      </c>
      <c r="C121" s="33" t="s">
        <v>96</v>
      </c>
      <c r="D121" s="30" t="s">
        <v>104</v>
      </c>
      <c r="E121" s="90">
        <v>105.29</v>
      </c>
      <c r="F121" s="90">
        <v>16.85</v>
      </c>
      <c r="G121" s="90">
        <f t="shared" si="12"/>
        <v>122.14000000000001</v>
      </c>
      <c r="H121" s="90">
        <v>3.52</v>
      </c>
      <c r="I121" s="90">
        <f t="shared" si="17"/>
        <v>125.66000000000001</v>
      </c>
      <c r="J121" s="33" t="s">
        <v>88</v>
      </c>
      <c r="K121" s="239">
        <v>1560</v>
      </c>
      <c r="L121" s="28">
        <f t="shared" si="18"/>
        <v>196030</v>
      </c>
      <c r="M121" s="89"/>
    </row>
    <row r="122" spans="2:13" s="168" customFormat="1" ht="32.25" customHeight="1">
      <c r="B122" s="169">
        <v>2</v>
      </c>
      <c r="C122" s="173" t="s">
        <v>97</v>
      </c>
      <c r="D122" s="170" t="s">
        <v>105</v>
      </c>
      <c r="E122" s="172">
        <v>74.09</v>
      </c>
      <c r="F122" s="172">
        <v>11.86</v>
      </c>
      <c r="G122" s="172">
        <f t="shared" si="12"/>
        <v>85.95</v>
      </c>
      <c r="H122" s="172">
        <v>2.78</v>
      </c>
      <c r="I122" s="172">
        <f t="shared" si="17"/>
        <v>88.73</v>
      </c>
      <c r="J122" s="173" t="s">
        <v>89</v>
      </c>
      <c r="K122" s="241">
        <v>1470</v>
      </c>
      <c r="L122" s="174">
        <f t="shared" si="18"/>
        <v>130440</v>
      </c>
      <c r="M122" s="175"/>
    </row>
    <row r="123" spans="2:13" ht="15">
      <c r="B123" s="29">
        <v>2</v>
      </c>
      <c r="C123" s="33" t="s">
        <v>98</v>
      </c>
      <c r="D123" s="30" t="s">
        <v>104</v>
      </c>
      <c r="E123" s="90">
        <v>104.3</v>
      </c>
      <c r="F123" s="90">
        <v>15.71</v>
      </c>
      <c r="G123" s="90">
        <f t="shared" si="12"/>
        <v>120.00999999999999</v>
      </c>
      <c r="H123" s="90">
        <v>3.35</v>
      </c>
      <c r="I123" s="90">
        <f t="shared" si="17"/>
        <v>123.35999999999999</v>
      </c>
      <c r="J123" s="33" t="s">
        <v>88</v>
      </c>
      <c r="K123" s="239">
        <v>1560</v>
      </c>
      <c r="L123" s="28">
        <f t="shared" si="18"/>
        <v>192450</v>
      </c>
      <c r="M123" s="89"/>
    </row>
    <row r="124" spans="2:13" ht="15">
      <c r="B124" s="29">
        <v>3</v>
      </c>
      <c r="C124" s="33" t="s">
        <v>99</v>
      </c>
      <c r="D124" s="30" t="s">
        <v>104</v>
      </c>
      <c r="E124" s="90">
        <v>104.89</v>
      </c>
      <c r="F124" s="90">
        <v>16.79</v>
      </c>
      <c r="G124" s="90">
        <f t="shared" si="12"/>
        <v>121.68</v>
      </c>
      <c r="H124" s="90">
        <v>3.35</v>
      </c>
      <c r="I124" s="90">
        <f t="shared" si="17"/>
        <v>125.03</v>
      </c>
      <c r="J124" s="33" t="s">
        <v>88</v>
      </c>
      <c r="K124" s="239">
        <v>1800</v>
      </c>
      <c r="L124" s="28">
        <f t="shared" si="18"/>
        <v>225060</v>
      </c>
      <c r="M124" s="89"/>
    </row>
    <row r="125" spans="2:13" ht="15">
      <c r="B125" s="34">
        <v>3</v>
      </c>
      <c r="C125" s="35" t="s">
        <v>100</v>
      </c>
      <c r="D125" s="35" t="s">
        <v>105</v>
      </c>
      <c r="E125" s="92">
        <v>73.55</v>
      </c>
      <c r="F125" s="92">
        <v>11.77</v>
      </c>
      <c r="G125" s="93">
        <f t="shared" si="12"/>
        <v>85.32</v>
      </c>
      <c r="H125" s="93">
        <v>5.33</v>
      </c>
      <c r="I125" s="90">
        <f t="shared" si="17"/>
        <v>90.64999999999999</v>
      </c>
      <c r="J125" s="36" t="s">
        <v>89</v>
      </c>
      <c r="K125" s="239">
        <v>1800</v>
      </c>
      <c r="L125" s="28">
        <f t="shared" si="18"/>
        <v>163170</v>
      </c>
      <c r="M125" s="89"/>
    </row>
    <row r="126" spans="2:13" ht="15">
      <c r="B126" s="29">
        <v>3</v>
      </c>
      <c r="C126" s="33" t="s">
        <v>101</v>
      </c>
      <c r="D126" s="30" t="s">
        <v>104</v>
      </c>
      <c r="E126" s="90">
        <v>104.03</v>
      </c>
      <c r="F126" s="90">
        <v>15.67</v>
      </c>
      <c r="G126" s="90">
        <f t="shared" si="12"/>
        <v>119.7</v>
      </c>
      <c r="H126" s="90">
        <v>7.93</v>
      </c>
      <c r="I126" s="90">
        <f t="shared" si="17"/>
        <v>127.63</v>
      </c>
      <c r="J126" s="33" t="s">
        <v>88</v>
      </c>
      <c r="K126" s="239">
        <v>1800</v>
      </c>
      <c r="L126" s="28">
        <f t="shared" si="18"/>
        <v>229740</v>
      </c>
      <c r="M126" s="89"/>
    </row>
    <row r="127" spans="2:13" ht="15">
      <c r="B127" s="34">
        <v>4</v>
      </c>
      <c r="C127" s="35" t="s">
        <v>102</v>
      </c>
      <c r="D127" s="35" t="s">
        <v>110</v>
      </c>
      <c r="E127" s="92">
        <v>143.74</v>
      </c>
      <c r="F127" s="92">
        <v>21.67</v>
      </c>
      <c r="G127" s="93">
        <f t="shared" si="12"/>
        <v>165.41000000000003</v>
      </c>
      <c r="H127" s="93">
        <v>6.65</v>
      </c>
      <c r="I127" s="90">
        <f t="shared" si="17"/>
        <v>172.06000000000003</v>
      </c>
      <c r="J127" s="36" t="s">
        <v>88</v>
      </c>
      <c r="K127" s="239">
        <v>1800</v>
      </c>
      <c r="L127" s="28">
        <f t="shared" si="18"/>
        <v>309710</v>
      </c>
      <c r="M127" s="85"/>
    </row>
    <row r="128" spans="2:13" ht="15.75" thickBot="1">
      <c r="B128" s="37">
        <v>4</v>
      </c>
      <c r="C128" s="39" t="s">
        <v>103</v>
      </c>
      <c r="D128" s="38" t="s">
        <v>110</v>
      </c>
      <c r="E128" s="95">
        <v>126.48</v>
      </c>
      <c r="F128" s="95">
        <v>19.07</v>
      </c>
      <c r="G128" s="95">
        <f t="shared" si="12"/>
        <v>145.55</v>
      </c>
      <c r="H128" s="95">
        <v>3.56</v>
      </c>
      <c r="I128" s="95">
        <f t="shared" si="17"/>
        <v>149.11</v>
      </c>
      <c r="J128" s="39" t="s">
        <v>88</v>
      </c>
      <c r="K128" s="247">
        <v>1800</v>
      </c>
      <c r="L128" s="40">
        <f t="shared" si="18"/>
        <v>268400</v>
      </c>
      <c r="M128" s="89"/>
    </row>
    <row r="129" spans="2:12" ht="15">
      <c r="B129" s="41"/>
      <c r="D129" s="42"/>
      <c r="G129" s="4"/>
      <c r="H129" s="4"/>
      <c r="I129" s="4"/>
      <c r="K129" s="246"/>
      <c r="L129" s="45"/>
    </row>
    <row r="130" spans="2:13" ht="15">
      <c r="B130" s="19"/>
      <c r="C130" s="1" t="s">
        <v>132</v>
      </c>
      <c r="D130" s="21"/>
      <c r="E130" s="22"/>
      <c r="F130" s="22"/>
      <c r="G130" s="22"/>
      <c r="H130" s="22"/>
      <c r="I130" s="22"/>
      <c r="J130" s="21"/>
      <c r="K130" s="248"/>
      <c r="L130" s="23"/>
      <c r="M130" s="88"/>
    </row>
    <row r="131" spans="2:13" ht="15.75" thickBot="1">
      <c r="B131" s="19"/>
      <c r="C131" s="1"/>
      <c r="D131" s="21"/>
      <c r="E131" s="22"/>
      <c r="F131" s="22"/>
      <c r="G131" s="22"/>
      <c r="H131" s="22"/>
      <c r="I131" s="22"/>
      <c r="J131" s="21"/>
      <c r="K131" s="248"/>
      <c r="L131" s="23"/>
      <c r="M131" s="88"/>
    </row>
    <row r="132" spans="2:14" ht="15">
      <c r="B132" s="120">
        <v>0</v>
      </c>
      <c r="C132" s="121" t="s">
        <v>74</v>
      </c>
      <c r="D132" s="121" t="s">
        <v>104</v>
      </c>
      <c r="E132" s="122">
        <v>118.02</v>
      </c>
      <c r="F132" s="122">
        <v>15.02</v>
      </c>
      <c r="G132" s="122">
        <f t="shared" si="12"/>
        <v>133.04</v>
      </c>
      <c r="H132" s="122">
        <v>2.85</v>
      </c>
      <c r="I132" s="122">
        <f>SUM(G132+H132)</f>
        <v>135.89</v>
      </c>
      <c r="J132" s="121" t="s">
        <v>88</v>
      </c>
      <c r="K132" s="237"/>
      <c r="L132" s="123"/>
      <c r="M132" s="89"/>
      <c r="N132" s="47"/>
    </row>
    <row r="133" spans="2:14" ht="15">
      <c r="B133" s="124">
        <v>0</v>
      </c>
      <c r="C133" s="125" t="s">
        <v>75</v>
      </c>
      <c r="D133" s="125" t="s">
        <v>105</v>
      </c>
      <c r="E133" s="113">
        <v>106.72</v>
      </c>
      <c r="F133" s="113">
        <v>13.58</v>
      </c>
      <c r="G133" s="113">
        <f t="shared" si="12"/>
        <v>120.3</v>
      </c>
      <c r="H133" s="113">
        <v>2.85</v>
      </c>
      <c r="I133" s="113">
        <f aca="true" t="shared" si="19" ref="I133:I144">SUM(G133+H133)</f>
        <v>123.14999999999999</v>
      </c>
      <c r="J133" s="125" t="s">
        <v>89</v>
      </c>
      <c r="K133" s="238"/>
      <c r="L133" s="126"/>
      <c r="M133" s="89"/>
      <c r="N133" s="47"/>
    </row>
    <row r="134" spans="2:14" ht="15">
      <c r="B134" s="124">
        <v>0</v>
      </c>
      <c r="C134" s="125" t="s">
        <v>76</v>
      </c>
      <c r="D134" s="125" t="s">
        <v>105</v>
      </c>
      <c r="E134" s="113">
        <v>92.59</v>
      </c>
      <c r="F134" s="113">
        <v>11.09</v>
      </c>
      <c r="G134" s="113">
        <f t="shared" si="12"/>
        <v>103.68</v>
      </c>
      <c r="H134" s="113">
        <v>6.19</v>
      </c>
      <c r="I134" s="113">
        <f t="shared" si="19"/>
        <v>109.87</v>
      </c>
      <c r="J134" s="125" t="s">
        <v>88</v>
      </c>
      <c r="K134" s="238"/>
      <c r="L134" s="126"/>
      <c r="M134" s="89"/>
      <c r="N134" s="47"/>
    </row>
    <row r="135" spans="2:13" ht="15">
      <c r="B135" s="110">
        <v>1</v>
      </c>
      <c r="C135" s="111" t="s">
        <v>77</v>
      </c>
      <c r="D135" s="112" t="s">
        <v>104</v>
      </c>
      <c r="E135" s="113">
        <v>114.75</v>
      </c>
      <c r="F135" s="113">
        <v>16</v>
      </c>
      <c r="G135" s="113">
        <f t="shared" si="12"/>
        <v>130.75</v>
      </c>
      <c r="H135" s="113">
        <v>3.5</v>
      </c>
      <c r="I135" s="113">
        <f t="shared" si="19"/>
        <v>134.25</v>
      </c>
      <c r="J135" s="111" t="s">
        <v>88</v>
      </c>
      <c r="K135" s="238"/>
      <c r="L135" s="126"/>
      <c r="M135" s="89"/>
    </row>
    <row r="136" spans="2:13" ht="15">
      <c r="B136" s="110">
        <v>1</v>
      </c>
      <c r="C136" s="111" t="s">
        <v>78</v>
      </c>
      <c r="D136" s="112" t="s">
        <v>105</v>
      </c>
      <c r="E136" s="113">
        <v>88.59</v>
      </c>
      <c r="F136" s="113">
        <v>12.36</v>
      </c>
      <c r="G136" s="113">
        <f t="shared" si="12"/>
        <v>100.95</v>
      </c>
      <c r="H136" s="113">
        <v>3.5</v>
      </c>
      <c r="I136" s="113">
        <f t="shared" si="19"/>
        <v>104.45</v>
      </c>
      <c r="J136" s="111" t="s">
        <v>89</v>
      </c>
      <c r="K136" s="238"/>
      <c r="L136" s="126"/>
      <c r="M136" s="89"/>
    </row>
    <row r="137" spans="2:13" ht="15">
      <c r="B137" s="110">
        <v>1</v>
      </c>
      <c r="C137" s="111" t="s">
        <v>79</v>
      </c>
      <c r="D137" s="112" t="s">
        <v>104</v>
      </c>
      <c r="E137" s="113">
        <v>110.21</v>
      </c>
      <c r="F137" s="113">
        <v>14.47</v>
      </c>
      <c r="G137" s="113">
        <f t="shared" si="12"/>
        <v>124.67999999999999</v>
      </c>
      <c r="H137" s="113">
        <v>3.5</v>
      </c>
      <c r="I137" s="113">
        <f t="shared" si="19"/>
        <v>128.18</v>
      </c>
      <c r="J137" s="111" t="s">
        <v>88</v>
      </c>
      <c r="K137" s="238"/>
      <c r="L137" s="126"/>
      <c r="M137" s="89"/>
    </row>
    <row r="138" spans="2:13" ht="15">
      <c r="B138" s="110">
        <v>2</v>
      </c>
      <c r="C138" s="111" t="s">
        <v>80</v>
      </c>
      <c r="D138" s="112" t="s">
        <v>104</v>
      </c>
      <c r="E138" s="113">
        <v>107.62</v>
      </c>
      <c r="F138" s="113">
        <v>15.01</v>
      </c>
      <c r="G138" s="113">
        <f t="shared" si="12"/>
        <v>122.63000000000001</v>
      </c>
      <c r="H138" s="113">
        <v>3.5</v>
      </c>
      <c r="I138" s="113">
        <f t="shared" si="19"/>
        <v>126.13000000000001</v>
      </c>
      <c r="J138" s="111" t="s">
        <v>88</v>
      </c>
      <c r="K138" s="238"/>
      <c r="L138" s="126"/>
      <c r="M138" s="89"/>
    </row>
    <row r="139" spans="2:13" ht="15">
      <c r="B139" s="110">
        <v>2</v>
      </c>
      <c r="C139" s="111" t="s">
        <v>81</v>
      </c>
      <c r="D139" s="112" t="s">
        <v>105</v>
      </c>
      <c r="E139" s="113">
        <v>72.32</v>
      </c>
      <c r="F139" s="113">
        <v>10.09</v>
      </c>
      <c r="G139" s="113">
        <f t="shared" si="12"/>
        <v>82.41</v>
      </c>
      <c r="H139" s="113">
        <v>2.77</v>
      </c>
      <c r="I139" s="113">
        <f t="shared" si="19"/>
        <v>85.17999999999999</v>
      </c>
      <c r="J139" s="111" t="s">
        <v>89</v>
      </c>
      <c r="K139" s="238"/>
      <c r="L139" s="126"/>
      <c r="M139" s="89"/>
    </row>
    <row r="140" spans="2:13" ht="15">
      <c r="B140" s="110">
        <v>2</v>
      </c>
      <c r="C140" s="111" t="s">
        <v>82</v>
      </c>
      <c r="D140" s="112" t="s">
        <v>104</v>
      </c>
      <c r="E140" s="113">
        <v>105.04</v>
      </c>
      <c r="F140" s="113">
        <v>13.79</v>
      </c>
      <c r="G140" s="113">
        <f t="shared" si="12"/>
        <v>118.83000000000001</v>
      </c>
      <c r="H140" s="113">
        <v>3.33</v>
      </c>
      <c r="I140" s="113">
        <f t="shared" si="19"/>
        <v>122.16000000000001</v>
      </c>
      <c r="J140" s="111" t="s">
        <v>88</v>
      </c>
      <c r="K140" s="238"/>
      <c r="L140" s="126"/>
      <c r="M140" s="89"/>
    </row>
    <row r="141" spans="2:13" ht="15">
      <c r="B141" s="96">
        <v>3</v>
      </c>
      <c r="C141" s="100" t="s">
        <v>83</v>
      </c>
      <c r="D141" s="97" t="s">
        <v>104</v>
      </c>
      <c r="E141" s="99">
        <v>100.31</v>
      </c>
      <c r="F141" s="99">
        <v>13.99</v>
      </c>
      <c r="G141" s="99">
        <f t="shared" si="12"/>
        <v>114.3</v>
      </c>
      <c r="H141" s="99">
        <v>3.33</v>
      </c>
      <c r="I141" s="113">
        <f t="shared" si="19"/>
        <v>117.63</v>
      </c>
      <c r="J141" s="100" t="s">
        <v>88</v>
      </c>
      <c r="K141" s="238"/>
      <c r="L141" s="101"/>
      <c r="M141" s="85"/>
    </row>
    <row r="142" spans="2:13" ht="15">
      <c r="B142" s="96">
        <v>3</v>
      </c>
      <c r="C142" s="97" t="s">
        <v>84</v>
      </c>
      <c r="D142" s="97" t="s">
        <v>105</v>
      </c>
      <c r="E142" s="98">
        <v>71.91</v>
      </c>
      <c r="F142" s="98">
        <v>10.03</v>
      </c>
      <c r="G142" s="99">
        <f t="shared" si="12"/>
        <v>81.94</v>
      </c>
      <c r="H142" s="99">
        <v>5.3</v>
      </c>
      <c r="I142" s="113">
        <f t="shared" si="19"/>
        <v>87.24</v>
      </c>
      <c r="J142" s="100" t="s">
        <v>89</v>
      </c>
      <c r="K142" s="238"/>
      <c r="L142" s="101"/>
      <c r="M142" s="85"/>
    </row>
    <row r="143" spans="2:13" ht="15">
      <c r="B143" s="110">
        <v>3</v>
      </c>
      <c r="C143" s="111" t="s">
        <v>85</v>
      </c>
      <c r="D143" s="112" t="s">
        <v>104</v>
      </c>
      <c r="E143" s="113">
        <v>104.86</v>
      </c>
      <c r="F143" s="113">
        <v>13.76</v>
      </c>
      <c r="G143" s="113">
        <f t="shared" si="12"/>
        <v>118.62</v>
      </c>
      <c r="H143" s="113">
        <v>7.88</v>
      </c>
      <c r="I143" s="113">
        <f t="shared" si="19"/>
        <v>126.5</v>
      </c>
      <c r="J143" s="111" t="s">
        <v>88</v>
      </c>
      <c r="K143" s="238"/>
      <c r="L143" s="101"/>
      <c r="M143" s="85"/>
    </row>
    <row r="144" spans="2:13" ht="15.75" thickBot="1">
      <c r="B144" s="104">
        <v>4</v>
      </c>
      <c r="C144" s="105" t="s">
        <v>86</v>
      </c>
      <c r="D144" s="105" t="s">
        <v>104</v>
      </c>
      <c r="E144" s="114">
        <v>266.21</v>
      </c>
      <c r="F144" s="114">
        <v>34.96</v>
      </c>
      <c r="G144" s="115">
        <f t="shared" si="12"/>
        <v>301.16999999999996</v>
      </c>
      <c r="H144" s="115">
        <v>6.61</v>
      </c>
      <c r="I144" s="136">
        <f t="shared" si="19"/>
        <v>307.78</v>
      </c>
      <c r="J144" s="108" t="s">
        <v>88</v>
      </c>
      <c r="K144" s="251"/>
      <c r="L144" s="109"/>
      <c r="M144" s="85"/>
    </row>
    <row r="145" ht="15">
      <c r="K145" s="246"/>
    </row>
    <row r="146" spans="2:11" ht="21">
      <c r="B146" s="48" t="s">
        <v>190</v>
      </c>
      <c r="K146" s="246"/>
    </row>
    <row r="147" ht="15.75" thickBot="1">
      <c r="K147" s="246"/>
    </row>
    <row r="148" spans="2:11" ht="15">
      <c r="B148" s="68" t="s">
        <v>134</v>
      </c>
      <c r="C148" s="57" t="s">
        <v>135</v>
      </c>
      <c r="D148" s="54">
        <v>12.37</v>
      </c>
      <c r="E148" s="54">
        <v>0.29</v>
      </c>
      <c r="F148" s="54">
        <f>SUM(D148+E148)</f>
        <v>12.659999999999998</v>
      </c>
      <c r="G148" s="58">
        <v>18000</v>
      </c>
      <c r="K148" s="246"/>
    </row>
    <row r="149" spans="2:11" ht="15">
      <c r="B149" s="69"/>
      <c r="C149" s="59" t="s">
        <v>136</v>
      </c>
      <c r="D149" s="55">
        <v>12.2</v>
      </c>
      <c r="E149" s="55">
        <v>0.28</v>
      </c>
      <c r="F149" s="55">
        <f aca="true" t="shared" si="20" ref="F149:F215">SUM(D149+E149)</f>
        <v>12.479999999999999</v>
      </c>
      <c r="G149" s="60">
        <v>18000</v>
      </c>
      <c r="K149" s="246"/>
    </row>
    <row r="150" spans="2:11" ht="15">
      <c r="B150" s="69"/>
      <c r="C150" s="59" t="s">
        <v>137</v>
      </c>
      <c r="D150" s="55">
        <v>12.55</v>
      </c>
      <c r="E150" s="55">
        <v>0.27</v>
      </c>
      <c r="F150" s="55">
        <f t="shared" si="20"/>
        <v>12.82</v>
      </c>
      <c r="G150" s="60">
        <v>18000</v>
      </c>
      <c r="K150" s="246"/>
    </row>
    <row r="151" spans="2:11" ht="15">
      <c r="B151" s="69"/>
      <c r="C151" s="59" t="s">
        <v>138</v>
      </c>
      <c r="D151" s="55">
        <v>12.2</v>
      </c>
      <c r="E151" s="55">
        <v>0.28</v>
      </c>
      <c r="F151" s="55">
        <f t="shared" si="20"/>
        <v>12.479999999999999</v>
      </c>
      <c r="G151" s="60">
        <v>18000</v>
      </c>
      <c r="K151" s="246"/>
    </row>
    <row r="152" spans="2:11" ht="15">
      <c r="B152" s="69"/>
      <c r="C152" s="59" t="s">
        <v>139</v>
      </c>
      <c r="D152" s="55">
        <v>18.64</v>
      </c>
      <c r="E152" s="55">
        <v>0.42</v>
      </c>
      <c r="F152" s="55">
        <f t="shared" si="20"/>
        <v>19.060000000000002</v>
      </c>
      <c r="G152" s="60">
        <v>18000</v>
      </c>
      <c r="K152" s="246"/>
    </row>
    <row r="153" spans="2:11" ht="15">
      <c r="B153" s="69"/>
      <c r="C153" s="59" t="s">
        <v>140</v>
      </c>
      <c r="D153" s="55">
        <v>17.8</v>
      </c>
      <c r="E153" s="55">
        <v>0.41</v>
      </c>
      <c r="F153" s="55">
        <f t="shared" si="20"/>
        <v>18.21</v>
      </c>
      <c r="G153" s="60">
        <v>18000</v>
      </c>
      <c r="K153" s="246"/>
    </row>
    <row r="154" spans="2:11" ht="15">
      <c r="B154" s="69"/>
      <c r="C154" s="59" t="s">
        <v>196</v>
      </c>
      <c r="D154" s="55">
        <v>19.38</v>
      </c>
      <c r="E154" s="55">
        <v>0.44</v>
      </c>
      <c r="F154" s="55">
        <f t="shared" si="20"/>
        <v>19.82</v>
      </c>
      <c r="G154" s="267">
        <v>26000</v>
      </c>
      <c r="K154" s="246"/>
    </row>
    <row r="155" spans="2:11" ht="15">
      <c r="B155" s="69"/>
      <c r="C155" s="59" t="s">
        <v>197</v>
      </c>
      <c r="D155" s="55">
        <v>21.8</v>
      </c>
      <c r="E155" s="55">
        <v>0.5</v>
      </c>
      <c r="F155" s="55">
        <f t="shared" si="20"/>
        <v>22.3</v>
      </c>
      <c r="G155" s="268"/>
      <c r="K155" s="246"/>
    </row>
    <row r="156" spans="2:11" ht="15">
      <c r="B156" s="69"/>
      <c r="C156" s="59" t="s">
        <v>141</v>
      </c>
      <c r="D156" s="55">
        <v>23.72</v>
      </c>
      <c r="E156" s="55">
        <v>0.54</v>
      </c>
      <c r="F156" s="55">
        <f t="shared" si="20"/>
        <v>24.259999999999998</v>
      </c>
      <c r="G156" s="60">
        <v>18000</v>
      </c>
      <c r="K156" s="246"/>
    </row>
    <row r="157" spans="2:7" ht="15">
      <c r="B157" s="69"/>
      <c r="C157" s="59" t="s">
        <v>142</v>
      </c>
      <c r="D157" s="55">
        <v>23.06</v>
      </c>
      <c r="E157" s="55">
        <v>0.52</v>
      </c>
      <c r="F157" s="55">
        <f t="shared" si="20"/>
        <v>23.58</v>
      </c>
      <c r="G157" s="60">
        <v>18000</v>
      </c>
    </row>
    <row r="158" spans="2:7" ht="15.75" thickBot="1">
      <c r="B158" s="70"/>
      <c r="C158" s="71" t="s">
        <v>143</v>
      </c>
      <c r="D158" s="72">
        <v>19.89</v>
      </c>
      <c r="E158" s="72">
        <v>0.45</v>
      </c>
      <c r="F158" s="72">
        <f t="shared" si="20"/>
        <v>20.34</v>
      </c>
      <c r="G158" s="67">
        <v>18000</v>
      </c>
    </row>
    <row r="159" spans="2:7" ht="15.75" thickBot="1">
      <c r="B159" s="77"/>
      <c r="C159" s="78"/>
      <c r="D159" s="78"/>
      <c r="E159" s="78"/>
      <c r="F159" s="79"/>
      <c r="G159" s="80"/>
    </row>
    <row r="160" spans="2:7" ht="15">
      <c r="B160" s="73" t="s">
        <v>144</v>
      </c>
      <c r="C160" s="74" t="s">
        <v>145</v>
      </c>
      <c r="D160" s="75">
        <v>17.08</v>
      </c>
      <c r="E160" s="75">
        <v>0.4</v>
      </c>
      <c r="F160" s="75">
        <f t="shared" si="20"/>
        <v>17.479999999999997</v>
      </c>
      <c r="G160" s="76">
        <v>18000</v>
      </c>
    </row>
    <row r="161" spans="2:7" ht="15">
      <c r="B161" s="50"/>
      <c r="C161" s="59" t="s">
        <v>146</v>
      </c>
      <c r="D161" s="55">
        <v>16.78</v>
      </c>
      <c r="E161" s="55">
        <v>0.4</v>
      </c>
      <c r="F161" s="55">
        <f t="shared" si="20"/>
        <v>17.18</v>
      </c>
      <c r="G161" s="61">
        <v>18000</v>
      </c>
    </row>
    <row r="162" spans="2:7" ht="15">
      <c r="B162" s="50"/>
      <c r="C162" s="59" t="s">
        <v>147</v>
      </c>
      <c r="D162" s="55">
        <v>16.78</v>
      </c>
      <c r="E162" s="55">
        <v>0.4</v>
      </c>
      <c r="F162" s="55">
        <f t="shared" si="20"/>
        <v>17.18</v>
      </c>
      <c r="G162" s="61">
        <v>18000</v>
      </c>
    </row>
    <row r="163" spans="2:7" ht="15">
      <c r="B163" s="50"/>
      <c r="C163" s="59" t="s">
        <v>148</v>
      </c>
      <c r="D163" s="55">
        <v>15.6</v>
      </c>
      <c r="E163" s="55">
        <v>0.37</v>
      </c>
      <c r="F163" s="55">
        <f t="shared" si="20"/>
        <v>15.969999999999999</v>
      </c>
      <c r="G163" s="61">
        <v>18000</v>
      </c>
    </row>
    <row r="164" spans="2:7" ht="15">
      <c r="B164" s="50"/>
      <c r="C164" s="59" t="s">
        <v>198</v>
      </c>
      <c r="D164" s="55">
        <v>18.25</v>
      </c>
      <c r="E164" s="55">
        <v>0.43</v>
      </c>
      <c r="F164" s="55">
        <f t="shared" si="20"/>
        <v>18.68</v>
      </c>
      <c r="G164" s="267">
        <v>26000</v>
      </c>
    </row>
    <row r="165" spans="2:7" ht="15">
      <c r="B165" s="50"/>
      <c r="C165" s="59" t="s">
        <v>199</v>
      </c>
      <c r="D165" s="55">
        <v>18.38</v>
      </c>
      <c r="E165" s="55">
        <v>0.43</v>
      </c>
      <c r="F165" s="55">
        <f t="shared" si="20"/>
        <v>18.81</v>
      </c>
      <c r="G165" s="269"/>
    </row>
    <row r="166" spans="2:7" ht="15">
      <c r="B166" s="50"/>
      <c r="C166" s="59" t="s">
        <v>149</v>
      </c>
      <c r="D166" s="55">
        <v>23.66</v>
      </c>
      <c r="E166" s="55">
        <v>0.56</v>
      </c>
      <c r="F166" s="55">
        <f t="shared" si="20"/>
        <v>24.22</v>
      </c>
      <c r="G166" s="61">
        <v>18000</v>
      </c>
    </row>
    <row r="167" spans="2:7" ht="15">
      <c r="B167" s="96"/>
      <c r="C167" s="97" t="s">
        <v>150</v>
      </c>
      <c r="D167" s="102">
        <v>19.88</v>
      </c>
      <c r="E167" s="102">
        <v>0.47</v>
      </c>
      <c r="F167" s="102">
        <f t="shared" si="20"/>
        <v>20.349999999999998</v>
      </c>
      <c r="G167" s="116"/>
    </row>
    <row r="168" spans="2:7" ht="15.75" thickBot="1">
      <c r="B168" s="81"/>
      <c r="C168" s="71" t="s">
        <v>151</v>
      </c>
      <c r="D168" s="72">
        <v>21.21</v>
      </c>
      <c r="E168" s="72">
        <v>0.51</v>
      </c>
      <c r="F168" s="72">
        <f t="shared" si="20"/>
        <v>21.720000000000002</v>
      </c>
      <c r="G168" s="82">
        <v>18000</v>
      </c>
    </row>
    <row r="169" spans="2:7" ht="15.75" thickBot="1">
      <c r="B169" s="77"/>
      <c r="C169" s="78"/>
      <c r="D169" s="78"/>
      <c r="E169" s="78"/>
      <c r="F169" s="79"/>
      <c r="G169" s="80"/>
    </row>
    <row r="170" spans="2:7" ht="15">
      <c r="B170" s="73" t="s">
        <v>152</v>
      </c>
      <c r="C170" s="74" t="s">
        <v>153</v>
      </c>
      <c r="D170" s="75">
        <v>14.02</v>
      </c>
      <c r="E170" s="75">
        <v>0.33</v>
      </c>
      <c r="F170" s="75">
        <f t="shared" si="20"/>
        <v>14.35</v>
      </c>
      <c r="G170" s="76">
        <v>18000</v>
      </c>
    </row>
    <row r="171" spans="2:7" ht="15">
      <c r="B171" s="50"/>
      <c r="C171" s="59" t="s">
        <v>154</v>
      </c>
      <c r="D171" s="55">
        <v>14.02</v>
      </c>
      <c r="E171" s="55">
        <v>0.33</v>
      </c>
      <c r="F171" s="55">
        <f t="shared" si="20"/>
        <v>14.35</v>
      </c>
      <c r="G171" s="61">
        <v>18000</v>
      </c>
    </row>
    <row r="172" spans="2:7" ht="15">
      <c r="B172" s="50"/>
      <c r="C172" s="59" t="s">
        <v>200</v>
      </c>
      <c r="D172" s="55">
        <v>18.25</v>
      </c>
      <c r="E172" s="55">
        <v>0.43</v>
      </c>
      <c r="F172" s="55">
        <f t="shared" si="20"/>
        <v>18.68</v>
      </c>
      <c r="G172" s="267">
        <v>26000</v>
      </c>
    </row>
    <row r="173" spans="2:7" ht="15">
      <c r="B173" s="50"/>
      <c r="C173" s="59" t="s">
        <v>201</v>
      </c>
      <c r="D173" s="55">
        <v>18.38</v>
      </c>
      <c r="E173" s="55">
        <v>0.43</v>
      </c>
      <c r="F173" s="55">
        <f t="shared" si="20"/>
        <v>18.81</v>
      </c>
      <c r="G173" s="270"/>
    </row>
    <row r="174" spans="2:7" ht="15">
      <c r="B174" s="50"/>
      <c r="C174" s="59" t="s">
        <v>155</v>
      </c>
      <c r="D174" s="55">
        <v>23.66</v>
      </c>
      <c r="E174" s="55">
        <v>0.56</v>
      </c>
      <c r="F174" s="55">
        <f t="shared" si="20"/>
        <v>24.22</v>
      </c>
      <c r="G174" s="61">
        <v>18000</v>
      </c>
    </row>
    <row r="175" spans="2:7" ht="15.75" thickBot="1">
      <c r="B175" s="81"/>
      <c r="C175" s="71" t="s">
        <v>156</v>
      </c>
      <c r="D175" s="72">
        <v>22.69</v>
      </c>
      <c r="E175" s="72">
        <v>0.53</v>
      </c>
      <c r="F175" s="72">
        <f t="shared" si="20"/>
        <v>23.220000000000002</v>
      </c>
      <c r="G175" s="82">
        <v>18000</v>
      </c>
    </row>
    <row r="176" spans="2:7" ht="15.75" thickBot="1">
      <c r="B176" s="77"/>
      <c r="C176" s="78"/>
      <c r="D176" s="78"/>
      <c r="E176" s="78"/>
      <c r="F176" s="79"/>
      <c r="G176" s="80"/>
    </row>
    <row r="177" spans="2:7" ht="15">
      <c r="B177" s="73" t="s">
        <v>157</v>
      </c>
      <c r="C177" s="74" t="s">
        <v>202</v>
      </c>
      <c r="D177" s="75">
        <v>17.98</v>
      </c>
      <c r="E177" s="75">
        <v>0.39</v>
      </c>
      <c r="F177" s="75">
        <f t="shared" si="20"/>
        <v>18.37</v>
      </c>
      <c r="G177" s="271">
        <v>26000</v>
      </c>
    </row>
    <row r="178" spans="2:7" ht="15">
      <c r="B178" s="50"/>
      <c r="C178" s="59" t="s">
        <v>203</v>
      </c>
      <c r="D178" s="55">
        <v>18.51</v>
      </c>
      <c r="E178" s="55">
        <v>0.4</v>
      </c>
      <c r="F178" s="55">
        <f t="shared" si="20"/>
        <v>18.91</v>
      </c>
      <c r="G178" s="270"/>
    </row>
    <row r="179" spans="2:7" ht="15">
      <c r="B179" s="50"/>
      <c r="C179" s="59" t="s">
        <v>204</v>
      </c>
      <c r="D179" s="55">
        <v>20.13</v>
      </c>
      <c r="E179" s="55">
        <v>0.43</v>
      </c>
      <c r="F179" s="55">
        <f t="shared" si="20"/>
        <v>20.56</v>
      </c>
      <c r="G179" s="267">
        <v>26000</v>
      </c>
    </row>
    <row r="180" spans="2:7" ht="15">
      <c r="B180" s="50"/>
      <c r="C180" s="59" t="s">
        <v>205</v>
      </c>
      <c r="D180" s="55">
        <v>19.54</v>
      </c>
      <c r="E180" s="55">
        <v>0.42</v>
      </c>
      <c r="F180" s="55">
        <f t="shared" si="20"/>
        <v>19.96</v>
      </c>
      <c r="G180" s="270"/>
    </row>
    <row r="181" spans="2:7" ht="15">
      <c r="B181" s="50"/>
      <c r="C181" s="59" t="s">
        <v>158</v>
      </c>
      <c r="D181" s="55">
        <v>30.5</v>
      </c>
      <c r="E181" s="55">
        <v>0.66</v>
      </c>
      <c r="F181" s="55">
        <f t="shared" si="20"/>
        <v>31.16</v>
      </c>
      <c r="G181" s="61">
        <v>18000</v>
      </c>
    </row>
    <row r="182" spans="2:7" ht="15">
      <c r="B182" s="50"/>
      <c r="C182" s="59" t="s">
        <v>206</v>
      </c>
      <c r="D182" s="55">
        <v>21.23</v>
      </c>
      <c r="E182" s="55">
        <v>0.46</v>
      </c>
      <c r="F182" s="55">
        <f t="shared" si="20"/>
        <v>21.69</v>
      </c>
      <c r="G182" s="267">
        <v>26000</v>
      </c>
    </row>
    <row r="183" spans="2:7" ht="15.75" thickBot="1">
      <c r="B183" s="81"/>
      <c r="C183" s="71" t="s">
        <v>207</v>
      </c>
      <c r="D183" s="72">
        <v>20.76</v>
      </c>
      <c r="E183" s="72">
        <v>0.45</v>
      </c>
      <c r="F183" s="72">
        <f t="shared" si="20"/>
        <v>21.21</v>
      </c>
      <c r="G183" s="271"/>
    </row>
    <row r="184" spans="2:7" ht="15.75" thickBot="1">
      <c r="B184" s="77"/>
      <c r="C184" s="78"/>
      <c r="D184" s="78"/>
      <c r="E184" s="78"/>
      <c r="F184" s="79"/>
      <c r="G184" s="80"/>
    </row>
    <row r="185" spans="2:7" ht="15">
      <c r="B185" s="162" t="s">
        <v>159</v>
      </c>
      <c r="C185" s="163" t="s">
        <v>160</v>
      </c>
      <c r="D185" s="164">
        <v>21.93</v>
      </c>
      <c r="E185" s="164">
        <v>0.55</v>
      </c>
      <c r="F185" s="164">
        <f t="shared" si="20"/>
        <v>22.48</v>
      </c>
      <c r="G185" s="165"/>
    </row>
    <row r="186" spans="2:7" ht="15">
      <c r="B186" s="117"/>
      <c r="C186" s="118" t="s">
        <v>161</v>
      </c>
      <c r="D186" s="119">
        <v>21.97</v>
      </c>
      <c r="E186" s="119">
        <v>0.55</v>
      </c>
      <c r="F186" s="119">
        <f t="shared" si="20"/>
        <v>22.52</v>
      </c>
      <c r="G186" s="159">
        <v>18000</v>
      </c>
    </row>
    <row r="187" spans="2:7" ht="15">
      <c r="B187" s="50"/>
      <c r="C187" s="59" t="s">
        <v>208</v>
      </c>
      <c r="D187" s="55">
        <v>10.94</v>
      </c>
      <c r="E187" s="55">
        <v>0.27</v>
      </c>
      <c r="F187" s="55">
        <f t="shared" si="20"/>
        <v>11.209999999999999</v>
      </c>
      <c r="G187" s="267">
        <v>26000</v>
      </c>
    </row>
    <row r="188" spans="2:7" ht="15">
      <c r="B188" s="50"/>
      <c r="C188" s="59" t="s">
        <v>209</v>
      </c>
      <c r="D188" s="55">
        <v>12.57</v>
      </c>
      <c r="E188" s="55">
        <v>0.32</v>
      </c>
      <c r="F188" s="55">
        <f t="shared" si="20"/>
        <v>12.89</v>
      </c>
      <c r="G188" s="270"/>
    </row>
    <row r="189" spans="2:7" ht="15">
      <c r="B189" s="50"/>
      <c r="C189" s="59" t="s">
        <v>210</v>
      </c>
      <c r="D189" s="55">
        <v>12.08</v>
      </c>
      <c r="E189" s="55">
        <v>0.3</v>
      </c>
      <c r="F189" s="55">
        <f t="shared" si="20"/>
        <v>12.38</v>
      </c>
      <c r="G189" s="267">
        <v>26000</v>
      </c>
    </row>
    <row r="190" spans="2:7" ht="15.75" thickBot="1">
      <c r="B190" s="81"/>
      <c r="C190" s="71" t="s">
        <v>211</v>
      </c>
      <c r="D190" s="72">
        <v>10.03</v>
      </c>
      <c r="E190" s="72">
        <v>0.25</v>
      </c>
      <c r="F190" s="72">
        <f t="shared" si="20"/>
        <v>10.28</v>
      </c>
      <c r="G190" s="271"/>
    </row>
    <row r="191" spans="2:7" ht="15.75" thickBot="1">
      <c r="B191" s="77"/>
      <c r="C191" s="78"/>
      <c r="D191" s="78"/>
      <c r="E191" s="78"/>
      <c r="F191" s="79"/>
      <c r="G191" s="80"/>
    </row>
    <row r="192" spans="2:7" ht="15">
      <c r="B192" s="73" t="s">
        <v>162</v>
      </c>
      <c r="C192" s="74" t="s">
        <v>212</v>
      </c>
      <c r="D192" s="75">
        <v>20.4</v>
      </c>
      <c r="E192" s="75">
        <v>0.41</v>
      </c>
      <c r="F192" s="75">
        <f t="shared" si="20"/>
        <v>20.81</v>
      </c>
      <c r="G192" s="272">
        <v>26000</v>
      </c>
    </row>
    <row r="193" spans="2:7" ht="15">
      <c r="B193" s="50"/>
      <c r="C193" s="59" t="s">
        <v>213</v>
      </c>
      <c r="D193" s="55">
        <v>18.96</v>
      </c>
      <c r="E193" s="55">
        <v>0.38</v>
      </c>
      <c r="F193" s="55">
        <f t="shared" si="20"/>
        <v>19.34</v>
      </c>
      <c r="G193" s="270"/>
    </row>
    <row r="194" spans="2:7" ht="15">
      <c r="B194" s="50"/>
      <c r="C194" s="59" t="s">
        <v>163</v>
      </c>
      <c r="D194" s="55">
        <v>28.97</v>
      </c>
      <c r="E194" s="55">
        <v>0.58</v>
      </c>
      <c r="F194" s="55">
        <f t="shared" si="20"/>
        <v>29.549999999999997</v>
      </c>
      <c r="G194" s="61">
        <v>18000</v>
      </c>
    </row>
    <row r="195" spans="2:7" ht="15">
      <c r="B195" s="50"/>
      <c r="C195" s="59" t="s">
        <v>214</v>
      </c>
      <c r="D195" s="55">
        <v>20.26</v>
      </c>
      <c r="E195" s="55">
        <v>0.41</v>
      </c>
      <c r="F195" s="55">
        <f t="shared" si="20"/>
        <v>20.67</v>
      </c>
      <c r="G195" s="267">
        <v>26000</v>
      </c>
    </row>
    <row r="196" spans="2:7" ht="15">
      <c r="B196" s="50"/>
      <c r="C196" s="59" t="s">
        <v>215</v>
      </c>
      <c r="D196" s="55">
        <v>19.94</v>
      </c>
      <c r="E196" s="55">
        <v>0.4</v>
      </c>
      <c r="F196" s="55">
        <f t="shared" si="20"/>
        <v>20.34</v>
      </c>
      <c r="G196" s="270"/>
    </row>
    <row r="197" spans="2:7" ht="15">
      <c r="B197" s="50"/>
      <c r="C197" s="59" t="s">
        <v>216</v>
      </c>
      <c r="D197" s="55">
        <v>18.06</v>
      </c>
      <c r="E197" s="55">
        <v>0.36</v>
      </c>
      <c r="F197" s="55">
        <f t="shared" si="20"/>
        <v>18.419999999999998</v>
      </c>
      <c r="G197" s="267">
        <v>26000</v>
      </c>
    </row>
    <row r="198" spans="2:7" ht="15.75" thickBot="1">
      <c r="B198" s="81"/>
      <c r="C198" s="71" t="s">
        <v>217</v>
      </c>
      <c r="D198" s="72">
        <v>17.28</v>
      </c>
      <c r="E198" s="72">
        <v>0.35</v>
      </c>
      <c r="F198" s="72">
        <f t="shared" si="20"/>
        <v>17.630000000000003</v>
      </c>
      <c r="G198" s="271"/>
    </row>
    <row r="199" spans="2:7" ht="15.75" thickBot="1">
      <c r="B199" s="77"/>
      <c r="C199" s="78"/>
      <c r="D199" s="78"/>
      <c r="E199" s="78"/>
      <c r="F199" s="79"/>
      <c r="G199" s="80"/>
    </row>
    <row r="200" spans="2:7" ht="15">
      <c r="B200" s="73" t="s">
        <v>164</v>
      </c>
      <c r="C200" s="74" t="s">
        <v>218</v>
      </c>
      <c r="D200" s="75">
        <v>16.86</v>
      </c>
      <c r="E200" s="75">
        <v>0.39</v>
      </c>
      <c r="F200" s="75">
        <f t="shared" si="20"/>
        <v>17.25</v>
      </c>
      <c r="G200" s="272">
        <v>26000</v>
      </c>
    </row>
    <row r="201" spans="2:7" ht="15">
      <c r="B201" s="50"/>
      <c r="C201" s="59" t="s">
        <v>219</v>
      </c>
      <c r="D201" s="55">
        <v>24.86</v>
      </c>
      <c r="E201" s="55">
        <v>0.57</v>
      </c>
      <c r="F201" s="55">
        <f t="shared" si="20"/>
        <v>25.43</v>
      </c>
      <c r="G201" s="270"/>
    </row>
    <row r="202" spans="2:7" ht="15">
      <c r="B202" s="50"/>
      <c r="C202" s="59" t="s">
        <v>165</v>
      </c>
      <c r="D202" s="55">
        <v>24.85</v>
      </c>
      <c r="E202" s="55">
        <v>0.57</v>
      </c>
      <c r="F202" s="55">
        <f t="shared" si="20"/>
        <v>25.42</v>
      </c>
      <c r="G202" s="61">
        <v>18000</v>
      </c>
    </row>
    <row r="203" spans="2:7" ht="15">
      <c r="B203" s="50"/>
      <c r="C203" s="59" t="s">
        <v>166</v>
      </c>
      <c r="D203" s="55">
        <v>25.74</v>
      </c>
      <c r="E203" s="55">
        <v>0.59</v>
      </c>
      <c r="F203" s="55">
        <f t="shared" si="20"/>
        <v>26.33</v>
      </c>
      <c r="G203" s="61">
        <v>18000</v>
      </c>
    </row>
    <row r="204" spans="2:7" ht="15">
      <c r="B204" s="96"/>
      <c r="C204" s="97" t="s">
        <v>167</v>
      </c>
      <c r="D204" s="102">
        <v>22.3</v>
      </c>
      <c r="E204" s="102">
        <v>0.51</v>
      </c>
      <c r="F204" s="102">
        <f t="shared" si="20"/>
        <v>22.810000000000002</v>
      </c>
      <c r="G204" s="116"/>
    </row>
    <row r="205" spans="2:7" ht="15">
      <c r="B205" s="50"/>
      <c r="C205" s="59" t="s">
        <v>168</v>
      </c>
      <c r="D205" s="55">
        <v>16.34</v>
      </c>
      <c r="E205" s="55">
        <v>0.37</v>
      </c>
      <c r="F205" s="55">
        <f t="shared" si="20"/>
        <v>16.71</v>
      </c>
      <c r="G205" s="61">
        <v>18000</v>
      </c>
    </row>
    <row r="206" spans="2:7" ht="15">
      <c r="B206" s="50"/>
      <c r="C206" s="59" t="s">
        <v>169</v>
      </c>
      <c r="D206" s="55">
        <v>14.02</v>
      </c>
      <c r="E206" s="55">
        <v>0.31</v>
      </c>
      <c r="F206" s="55">
        <f t="shared" si="20"/>
        <v>14.33</v>
      </c>
      <c r="G206" s="61">
        <v>18000</v>
      </c>
    </row>
    <row r="207" spans="2:7" ht="15.75" thickBot="1">
      <c r="B207" s="51"/>
      <c r="C207" s="62" t="s">
        <v>170</v>
      </c>
      <c r="D207" s="56">
        <v>14.02</v>
      </c>
      <c r="E207" s="56">
        <v>0.31</v>
      </c>
      <c r="F207" s="56">
        <f t="shared" si="20"/>
        <v>14.33</v>
      </c>
      <c r="G207" s="63">
        <v>18000</v>
      </c>
    </row>
    <row r="208" spans="2:7" ht="15.75" thickBot="1">
      <c r="B208" s="52"/>
      <c r="C208" s="64"/>
      <c r="D208" s="64"/>
      <c r="E208" s="64"/>
      <c r="F208" s="65"/>
      <c r="G208" s="66"/>
    </row>
    <row r="209" spans="2:7" ht="15">
      <c r="B209" s="49" t="s">
        <v>171</v>
      </c>
      <c r="C209" s="57" t="s">
        <v>220</v>
      </c>
      <c r="D209" s="54">
        <v>22.66</v>
      </c>
      <c r="E209" s="54">
        <v>0.52</v>
      </c>
      <c r="F209" s="54">
        <f t="shared" si="20"/>
        <v>23.18</v>
      </c>
      <c r="G209" s="272">
        <v>26000</v>
      </c>
    </row>
    <row r="210" spans="2:7" ht="15">
      <c r="B210" s="50"/>
      <c r="C210" s="59" t="s">
        <v>221</v>
      </c>
      <c r="D210" s="55">
        <v>16.86</v>
      </c>
      <c r="E210" s="55">
        <v>0.39</v>
      </c>
      <c r="F210" s="55">
        <f t="shared" si="20"/>
        <v>17.25</v>
      </c>
      <c r="G210" s="270"/>
    </row>
    <row r="211" spans="2:7" ht="15">
      <c r="B211" s="50"/>
      <c r="C211" s="59" t="s">
        <v>172</v>
      </c>
      <c r="D211" s="55">
        <v>25.03</v>
      </c>
      <c r="E211" s="55">
        <v>0.57</v>
      </c>
      <c r="F211" s="55">
        <f t="shared" si="20"/>
        <v>25.6</v>
      </c>
      <c r="G211" s="61">
        <v>18000</v>
      </c>
    </row>
    <row r="212" spans="2:7" ht="15">
      <c r="B212" s="117"/>
      <c r="C212" s="118" t="s">
        <v>173</v>
      </c>
      <c r="D212" s="119">
        <v>23.1</v>
      </c>
      <c r="E212" s="119">
        <v>0.53</v>
      </c>
      <c r="F212" s="119">
        <f t="shared" si="20"/>
        <v>23.630000000000003</v>
      </c>
      <c r="G212" s="159">
        <v>18000</v>
      </c>
    </row>
    <row r="213" spans="2:7" ht="15">
      <c r="B213" s="50"/>
      <c r="C213" s="59" t="s">
        <v>174</v>
      </c>
      <c r="D213" s="55">
        <v>20.67</v>
      </c>
      <c r="E213" s="55">
        <v>0.47</v>
      </c>
      <c r="F213" s="55">
        <f t="shared" si="20"/>
        <v>21.14</v>
      </c>
      <c r="G213" s="61">
        <v>18000</v>
      </c>
    </row>
    <row r="214" spans="2:7" ht="15">
      <c r="B214" s="50"/>
      <c r="C214" s="59" t="s">
        <v>175</v>
      </c>
      <c r="D214" s="55">
        <v>16.46</v>
      </c>
      <c r="E214" s="55">
        <v>0.38</v>
      </c>
      <c r="F214" s="55">
        <f t="shared" si="20"/>
        <v>16.84</v>
      </c>
      <c r="G214" s="61">
        <v>18000</v>
      </c>
    </row>
    <row r="215" spans="2:7" ht="15">
      <c r="B215" s="50"/>
      <c r="C215" s="59" t="s">
        <v>176</v>
      </c>
      <c r="D215" s="55">
        <v>16.5</v>
      </c>
      <c r="E215" s="55">
        <v>0.38</v>
      </c>
      <c r="F215" s="55">
        <f t="shared" si="20"/>
        <v>16.88</v>
      </c>
      <c r="G215" s="61">
        <v>18000</v>
      </c>
    </row>
    <row r="216" spans="2:7" ht="15.75" thickBot="1">
      <c r="B216" s="51"/>
      <c r="C216" s="62" t="s">
        <v>177</v>
      </c>
      <c r="D216" s="56">
        <v>16.1</v>
      </c>
      <c r="E216" s="56">
        <v>0.37</v>
      </c>
      <c r="F216" s="56">
        <f aca="true" t="shared" si="21" ref="F216:F228">SUM(D216+E216)</f>
        <v>16.470000000000002</v>
      </c>
      <c r="G216" s="63">
        <v>18000</v>
      </c>
    </row>
    <row r="217" spans="2:7" ht="15.75" thickBot="1">
      <c r="B217" s="52"/>
      <c r="C217" s="64"/>
      <c r="D217" s="64"/>
      <c r="E217" s="64"/>
      <c r="F217" s="65"/>
      <c r="G217" s="66"/>
    </row>
    <row r="218" spans="2:7" ht="15">
      <c r="B218" s="156" t="s">
        <v>178</v>
      </c>
      <c r="C218" s="157" t="s">
        <v>222</v>
      </c>
      <c r="D218" s="158">
        <v>20.1</v>
      </c>
      <c r="E218" s="158">
        <v>0.4</v>
      </c>
      <c r="F218" s="158">
        <f t="shared" si="21"/>
        <v>20.5</v>
      </c>
      <c r="G218" s="273"/>
    </row>
    <row r="219" spans="2:7" ht="15">
      <c r="B219" s="117"/>
      <c r="C219" s="118" t="s">
        <v>223</v>
      </c>
      <c r="D219" s="119">
        <v>21.27</v>
      </c>
      <c r="E219" s="119">
        <v>0.42</v>
      </c>
      <c r="F219" s="119">
        <f t="shared" si="21"/>
        <v>21.69</v>
      </c>
      <c r="G219" s="274"/>
    </row>
    <row r="220" spans="2:7" ht="15">
      <c r="B220" s="117"/>
      <c r="C220" s="118" t="s">
        <v>179</v>
      </c>
      <c r="D220" s="119">
        <v>23.12</v>
      </c>
      <c r="E220" s="119">
        <v>0.46</v>
      </c>
      <c r="F220" s="119">
        <f t="shared" si="21"/>
        <v>23.580000000000002</v>
      </c>
      <c r="G220" s="116"/>
    </row>
    <row r="221" spans="2:7" ht="15">
      <c r="B221" s="96"/>
      <c r="C221" s="97" t="s">
        <v>180</v>
      </c>
      <c r="D221" s="102">
        <v>23.3</v>
      </c>
      <c r="E221" s="102">
        <v>0.46</v>
      </c>
      <c r="F221" s="102">
        <f t="shared" si="21"/>
        <v>23.76</v>
      </c>
      <c r="G221" s="116"/>
    </row>
    <row r="222" spans="2:7" ht="15">
      <c r="B222" s="96"/>
      <c r="C222" s="97" t="s">
        <v>181</v>
      </c>
      <c r="D222" s="102">
        <v>20.25</v>
      </c>
      <c r="E222" s="102">
        <v>0.4</v>
      </c>
      <c r="F222" s="102">
        <f t="shared" si="21"/>
        <v>20.65</v>
      </c>
      <c r="G222" s="116"/>
    </row>
    <row r="223" spans="2:7" ht="15">
      <c r="B223" s="117"/>
      <c r="C223" s="118" t="s">
        <v>182</v>
      </c>
      <c r="D223" s="119">
        <v>12.83</v>
      </c>
      <c r="E223" s="119">
        <v>0.26</v>
      </c>
      <c r="F223" s="119">
        <f t="shared" si="21"/>
        <v>13.09</v>
      </c>
      <c r="G223" s="159"/>
    </row>
    <row r="224" spans="2:7" ht="15">
      <c r="B224" s="117"/>
      <c r="C224" s="118" t="s">
        <v>183</v>
      </c>
      <c r="D224" s="119">
        <v>12.75</v>
      </c>
      <c r="E224" s="119">
        <v>0.25</v>
      </c>
      <c r="F224" s="119">
        <f t="shared" si="21"/>
        <v>13</v>
      </c>
      <c r="G224" s="159"/>
    </row>
    <row r="225" spans="2:7" ht="15">
      <c r="B225" s="117"/>
      <c r="C225" s="118" t="s">
        <v>184</v>
      </c>
      <c r="D225" s="119">
        <v>12.75</v>
      </c>
      <c r="E225" s="119">
        <v>0.25</v>
      </c>
      <c r="F225" s="119">
        <f t="shared" si="21"/>
        <v>13</v>
      </c>
      <c r="G225" s="159"/>
    </row>
    <row r="226" spans="2:7" ht="15">
      <c r="B226" s="117"/>
      <c r="C226" s="118" t="s">
        <v>185</v>
      </c>
      <c r="D226" s="119">
        <v>12.75</v>
      </c>
      <c r="E226" s="119">
        <v>0.25</v>
      </c>
      <c r="F226" s="119">
        <f t="shared" si="21"/>
        <v>13</v>
      </c>
      <c r="G226" s="126"/>
    </row>
    <row r="227" spans="2:7" ht="15">
      <c r="B227" s="117"/>
      <c r="C227" s="118" t="s">
        <v>186</v>
      </c>
      <c r="D227" s="119">
        <v>19.03</v>
      </c>
      <c r="E227" s="119">
        <v>0.39</v>
      </c>
      <c r="F227" s="119">
        <f t="shared" si="21"/>
        <v>19.42</v>
      </c>
      <c r="G227" s="126"/>
    </row>
    <row r="228" spans="2:7" ht="15.75" thickBot="1">
      <c r="B228" s="160"/>
      <c r="C228" s="161" t="s">
        <v>187</v>
      </c>
      <c r="D228" s="135">
        <v>16.05</v>
      </c>
      <c r="E228" s="135">
        <v>0.32</v>
      </c>
      <c r="F228" s="135">
        <f t="shared" si="21"/>
        <v>16.37</v>
      </c>
      <c r="G228" s="137"/>
    </row>
    <row r="229" ht="15">
      <c r="G229" s="53"/>
    </row>
    <row r="230" ht="15">
      <c r="B230" s="3" t="s">
        <v>225</v>
      </c>
    </row>
    <row r="231" ht="15">
      <c r="B231" s="3" t="s">
        <v>224</v>
      </c>
    </row>
  </sheetData>
  <sheetProtection/>
  <mergeCells count="14">
    <mergeCell ref="G209:G210"/>
    <mergeCell ref="G218:G219"/>
    <mergeCell ref="G187:G188"/>
    <mergeCell ref="G189:G190"/>
    <mergeCell ref="G192:G193"/>
    <mergeCell ref="G195:G196"/>
    <mergeCell ref="G197:G198"/>
    <mergeCell ref="G200:G201"/>
    <mergeCell ref="G154:G155"/>
    <mergeCell ref="G164:G165"/>
    <mergeCell ref="G172:G173"/>
    <mergeCell ref="G177:G178"/>
    <mergeCell ref="G179:G180"/>
    <mergeCell ref="G182:G183"/>
  </mergeCells>
  <printOptions/>
  <pageMargins left="0.03937007874015748" right="0.03937007874015748" top="0.7480314960629921" bottom="0.7480314960629921" header="0.31496062992125984" footer="0.31496062992125984"/>
  <pageSetup horizontalDpi="600" verticalDpi="600" orientation="landscape" paperSize="9" r:id="rId2"/>
  <ignoredErrors>
    <ignoredError sqref="G23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stefan.kosev</dc:creator>
  <cp:keywords/>
  <dc:description/>
  <cp:lastModifiedBy>user</cp:lastModifiedBy>
  <cp:lastPrinted>2014-08-01T08:43:46Z</cp:lastPrinted>
  <dcterms:created xsi:type="dcterms:W3CDTF">2013-02-07T13:34:01Z</dcterms:created>
  <dcterms:modified xsi:type="dcterms:W3CDTF">2016-06-14T13:23:01Z</dcterms:modified>
  <cp:category/>
  <cp:version/>
  <cp:contentType/>
  <cp:contentStatus/>
</cp:coreProperties>
</file>